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устафин\Ген сек\2024\Апрель 2024\Вопрос 3 Утверждение рейтинга\"/>
    </mc:Choice>
  </mc:AlternateContent>
  <xr:revisionPtr revIDLastSave="0" documentId="8_{2F971A14-C698-4877-90E5-7CD47B22D7C6}" xr6:coauthVersionLast="45" xr6:coauthVersionMax="45" xr10:uidLastSave="{00000000-0000-0000-0000-000000000000}"/>
  <bookViews>
    <workbookView xWindow="-120" yWindow="-120" windowWidth="29040" windowHeight="15720" tabRatio="688" xr2:uid="{00000000-000D-0000-FFFF-FFFF00000000}"/>
  </bookViews>
  <sheets>
    <sheet name="Лист с подписью" sheetId="13" r:id="rId1"/>
    <sheet name="Женщины" sheetId="18" r:id="rId2"/>
    <sheet name="Общ. Ж" sheetId="26" r:id="rId3"/>
    <sheet name="Ю-ки" sheetId="23" r:id="rId4"/>
    <sheet name="Дев" sheetId="25" r:id="rId5"/>
    <sheet name="МС" sheetId="29" r:id="rId6"/>
    <sheet name="Мужчины" sheetId="19" r:id="rId7"/>
    <sheet name="Общ. М" sheetId="27" r:id="rId8"/>
    <sheet name="Ю-ры" sheetId="28" r:id="rId9"/>
    <sheet name="Ю-ши" sheetId="24" r:id="rId10"/>
  </sheets>
  <definedNames>
    <definedName name="_xlnm._FilterDatabase" localSheetId="6" hidden="1">Мужчины!$A$1:$N$1</definedName>
    <definedName name="Print_Area_1">#REF!</definedName>
    <definedName name="_xlnm.Print_Area" localSheetId="4">Дев!$A$1:$H$24</definedName>
    <definedName name="_xlnm.Print_Area" localSheetId="1">Женщины!$A$1:$M$27</definedName>
    <definedName name="_xlnm.Print_Area" localSheetId="0">'Лист с подписью'!$A$1:$K$59</definedName>
    <definedName name="_xlnm.Print_Area" localSheetId="6">Мужчины!$A$1:$N$46</definedName>
    <definedName name="_xlnm.Print_Area" localSheetId="2">'Общ. Ж'!$A$1:$F$27</definedName>
    <definedName name="_xlnm.Print_Area" localSheetId="7">'Общ. М'!$A$1:$G$46</definedName>
    <definedName name="_xlnm.Print_Area" localSheetId="3">'Ю-ки'!$A$1:$G$20</definedName>
    <definedName name="_xlnm.Print_Area" localSheetId="8">'Ю-ры'!$A$1:$I$33</definedName>
    <definedName name="_xlnm.Print_Area" localSheetId="9">'Ю-ши'!$A$1:$K$31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23" l="1"/>
  <c r="C28" i="26"/>
  <c r="C27" i="26"/>
  <c r="E27" i="26" s="1"/>
  <c r="C26" i="26"/>
  <c r="E26" i="26" s="1"/>
  <c r="C25" i="26"/>
  <c r="C24" i="26"/>
  <c r="E24" i="26" s="1"/>
  <c r="C16" i="26"/>
  <c r="C23" i="26"/>
  <c r="C22" i="26"/>
  <c r="C13" i="26"/>
  <c r="C21" i="26"/>
  <c r="C20" i="26"/>
  <c r="C14" i="26"/>
  <c r="C10" i="26"/>
  <c r="C19" i="26"/>
  <c r="C18" i="26"/>
  <c r="C17" i="26"/>
  <c r="C15" i="26"/>
  <c r="C12" i="26"/>
  <c r="C11" i="26"/>
  <c r="C9" i="26"/>
  <c r="C8" i="26"/>
  <c r="C7" i="26"/>
  <c r="C6" i="26"/>
  <c r="C5" i="26"/>
  <c r="C4" i="26"/>
  <c r="C3" i="26"/>
  <c r="C2" i="26"/>
  <c r="F43" i="27"/>
  <c r="F22" i="27"/>
  <c r="F27" i="27"/>
  <c r="F10" i="27"/>
  <c r="F36" i="27"/>
  <c r="F41" i="27"/>
  <c r="F2" i="27"/>
  <c r="F23" i="27"/>
  <c r="F9" i="27"/>
  <c r="F21" i="27"/>
  <c r="F4" i="27"/>
  <c r="F8" i="27"/>
  <c r="F20" i="27"/>
  <c r="F11" i="27"/>
  <c r="F24" i="27"/>
  <c r="F28" i="27"/>
  <c r="F26" i="27"/>
  <c r="F5" i="27"/>
  <c r="F17" i="27"/>
  <c r="F30" i="27"/>
  <c r="F19" i="27"/>
  <c r="F7" i="27"/>
  <c r="F25" i="27"/>
  <c r="F29" i="27"/>
  <c r="F34" i="27"/>
  <c r="F18" i="27"/>
  <c r="F12" i="27"/>
  <c r="F16" i="27"/>
  <c r="F15" i="27"/>
  <c r="F38" i="27"/>
  <c r="F13" i="27"/>
  <c r="F37" i="27"/>
  <c r="F40" i="27"/>
  <c r="F35" i="27"/>
  <c r="F32" i="27"/>
  <c r="F14" i="27"/>
  <c r="F31" i="27"/>
  <c r="F33" i="27"/>
  <c r="F42" i="27"/>
  <c r="F44" i="27"/>
  <c r="F39" i="27"/>
  <c r="F45" i="27"/>
  <c r="F3" i="27"/>
  <c r="F6" i="27"/>
  <c r="E12" i="29"/>
  <c r="E13" i="29"/>
  <c r="E14" i="29"/>
  <c r="E9" i="29"/>
  <c r="E15" i="29"/>
  <c r="E11" i="29"/>
  <c r="E16" i="29"/>
  <c r="E19" i="29"/>
  <c r="E20" i="29"/>
  <c r="E7" i="29"/>
  <c r="E10" i="29"/>
  <c r="E18" i="29"/>
  <c r="E8" i="29"/>
  <c r="E17" i="29"/>
  <c r="E5" i="29"/>
  <c r="E4" i="29"/>
  <c r="E6" i="29"/>
  <c r="E3" i="29"/>
  <c r="E2" i="29"/>
  <c r="H26" i="28"/>
  <c r="F7" i="23"/>
  <c r="F2" i="23"/>
  <c r="E28" i="26" l="1"/>
  <c r="E25" i="26"/>
  <c r="F2" i="29"/>
  <c r="F17" i="29"/>
  <c r="F16" i="29"/>
  <c r="F4" i="29"/>
  <c r="F5" i="29"/>
  <c r="F18" i="29"/>
  <c r="F19" i="29"/>
  <c r="F10" i="29"/>
  <c r="F9" i="29"/>
  <c r="F3" i="29"/>
  <c r="F11" i="29"/>
  <c r="F20" i="29"/>
  <c r="F13" i="29"/>
  <c r="F6" i="29"/>
  <c r="F8" i="29"/>
  <c r="F7" i="29"/>
  <c r="F15" i="29"/>
  <c r="F14" i="29"/>
  <c r="F12" i="29"/>
  <c r="G18" i="25"/>
  <c r="G19" i="25"/>
  <c r="G8" i="25"/>
  <c r="G20" i="25"/>
  <c r="G21" i="25"/>
  <c r="G30" i="25"/>
  <c r="G31" i="25"/>
  <c r="M30" i="19"/>
  <c r="G6" i="25" l="1"/>
  <c r="G14" i="25"/>
  <c r="G25" i="25"/>
  <c r="G10" i="25"/>
  <c r="G12" i="25"/>
  <c r="G15" i="25"/>
  <c r="G5" i="25"/>
  <c r="G13" i="25"/>
  <c r="G16" i="25"/>
  <c r="G17" i="25"/>
  <c r="J27" i="24"/>
  <c r="J14" i="24"/>
  <c r="J31" i="24"/>
  <c r="J30" i="24"/>
  <c r="J32" i="24"/>
  <c r="J10" i="24"/>
  <c r="J13" i="24"/>
  <c r="J12" i="24"/>
  <c r="J16" i="24"/>
  <c r="J17" i="24"/>
  <c r="J22" i="24"/>
  <c r="H34" i="28"/>
  <c r="H16" i="28"/>
  <c r="H29" i="28"/>
  <c r="H22" i="28"/>
  <c r="H32" i="28"/>
  <c r="H31" i="28"/>
  <c r="H20" i="28"/>
  <c r="H28" i="28"/>
  <c r="F46" i="27" l="1"/>
  <c r="G43" i="27" s="1"/>
  <c r="E20" i="26" l="1"/>
  <c r="E16" i="26"/>
  <c r="E23" i="26"/>
  <c r="E13" i="26"/>
  <c r="E21" i="26"/>
  <c r="E14" i="26"/>
  <c r="E18" i="26"/>
  <c r="E10" i="26"/>
  <c r="E17" i="26"/>
  <c r="E12" i="26"/>
  <c r="E11" i="26"/>
  <c r="E8" i="26"/>
  <c r="E7" i="26"/>
  <c r="E6" i="26"/>
  <c r="E3" i="26"/>
  <c r="E2" i="26"/>
  <c r="F19" i="23"/>
  <c r="F12" i="23"/>
  <c r="F17" i="23"/>
  <c r="F11" i="23"/>
  <c r="F9" i="23"/>
  <c r="F16" i="23"/>
  <c r="F13" i="23"/>
  <c r="F3" i="23"/>
  <c r="F4" i="23"/>
  <c r="F20" i="23"/>
  <c r="F14" i="23"/>
  <c r="F10" i="23"/>
  <c r="F8" i="23"/>
  <c r="F6" i="23"/>
  <c r="F15" i="23"/>
  <c r="F18" i="23"/>
  <c r="F5" i="23"/>
  <c r="F22" i="23"/>
  <c r="F23" i="23"/>
  <c r="F24" i="23"/>
  <c r="F25" i="23"/>
  <c r="F26" i="23"/>
  <c r="F27" i="23"/>
  <c r="F28" i="23"/>
  <c r="G23" i="25"/>
  <c r="G27" i="25"/>
  <c r="G24" i="25"/>
  <c r="G29" i="25"/>
  <c r="G4" i="25"/>
  <c r="G28" i="25"/>
  <c r="G11" i="25"/>
  <c r="G2" i="25"/>
  <c r="G3" i="25"/>
  <c r="G9" i="25"/>
  <c r="G7" i="25"/>
  <c r="G22" i="25"/>
  <c r="G26" i="25"/>
  <c r="H12" i="28"/>
  <c r="H10" i="28"/>
  <c r="H18" i="28"/>
  <c r="H6" i="28"/>
  <c r="H2" i="28"/>
  <c r="H3" i="28"/>
  <c r="H8" i="28"/>
  <c r="H33" i="28"/>
  <c r="H4" i="28"/>
  <c r="H13" i="28"/>
  <c r="H14" i="28"/>
  <c r="H30" i="28"/>
  <c r="H7" i="28"/>
  <c r="H15" i="28"/>
  <c r="H27" i="28"/>
  <c r="H5" i="28"/>
  <c r="H17" i="28"/>
  <c r="H23" i="28"/>
  <c r="H11" i="28"/>
  <c r="H21" i="28"/>
  <c r="H9" i="28"/>
  <c r="H24" i="28"/>
  <c r="H19" i="28"/>
  <c r="H25" i="28"/>
  <c r="G21" i="23" l="1"/>
  <c r="I26" i="28"/>
  <c r="G7" i="23"/>
  <c r="G2" i="23"/>
  <c r="H18" i="25"/>
  <c r="H23" i="25"/>
  <c r="H31" i="25"/>
  <c r="H10" i="25"/>
  <c r="H4" i="25"/>
  <c r="H12" i="25"/>
  <c r="H25" i="25"/>
  <c r="H8" i="25"/>
  <c r="H15" i="25"/>
  <c r="H2" i="25"/>
  <c r="H21" i="25"/>
  <c r="H13" i="25"/>
  <c r="H29" i="25"/>
  <c r="H5" i="25"/>
  <c r="H24" i="25"/>
  <c r="H6" i="25"/>
  <c r="H9" i="25"/>
  <c r="H20" i="25"/>
  <c r="H27" i="25"/>
  <c r="H22" i="25"/>
  <c r="H3" i="25"/>
  <c r="H16" i="25"/>
  <c r="H17" i="25"/>
  <c r="H19" i="25"/>
  <c r="H26" i="25"/>
  <c r="H11" i="25"/>
  <c r="H7" i="25"/>
  <c r="H28" i="25"/>
  <c r="H30" i="25"/>
  <c r="H14" i="25"/>
  <c r="G5" i="23"/>
  <c r="G15" i="23"/>
  <c r="G20" i="23"/>
  <c r="G3" i="23"/>
  <c r="G9" i="23"/>
  <c r="G6" i="23"/>
  <c r="G10" i="23"/>
  <c r="G4" i="23"/>
  <c r="G13" i="23"/>
  <c r="G16" i="23"/>
  <c r="G18" i="23"/>
  <c r="G8" i="23"/>
  <c r="G17" i="23"/>
  <c r="I9" i="28"/>
  <c r="I25" i="28"/>
  <c r="I24" i="28"/>
  <c r="I17" i="28"/>
  <c r="I7" i="28"/>
  <c r="I4" i="28"/>
  <c r="I2" i="28"/>
  <c r="I12" i="28"/>
  <c r="I21" i="28"/>
  <c r="I5" i="28"/>
  <c r="I30" i="28"/>
  <c r="I33" i="28"/>
  <c r="I6" i="28"/>
  <c r="I19" i="28"/>
  <c r="I11" i="28"/>
  <c r="I27" i="28"/>
  <c r="I14" i="28"/>
  <c r="I8" i="28"/>
  <c r="I29" i="28"/>
  <c r="I18" i="28"/>
  <c r="I20" i="28"/>
  <c r="I16" i="28"/>
  <c r="I28" i="28"/>
  <c r="I22" i="28"/>
  <c r="I32" i="28"/>
  <c r="I34" i="28"/>
  <c r="I31" i="28"/>
  <c r="I23" i="28"/>
  <c r="I15" i="28"/>
  <c r="I13" i="28"/>
  <c r="I3" i="28"/>
  <c r="I10" i="28"/>
  <c r="E4" i="26"/>
  <c r="E22" i="26"/>
  <c r="E5" i="26"/>
  <c r="E9" i="26"/>
  <c r="E15" i="26"/>
  <c r="E19" i="26"/>
  <c r="G26" i="23"/>
  <c r="G22" i="23"/>
  <c r="G14" i="23"/>
  <c r="G19" i="23"/>
  <c r="G27" i="23"/>
  <c r="G23" i="23"/>
  <c r="G12" i="23"/>
  <c r="G24" i="23"/>
  <c r="G25" i="23"/>
  <c r="G11" i="23"/>
  <c r="G28" i="23"/>
  <c r="F28" i="26" l="1"/>
  <c r="F15" i="26"/>
  <c r="F4" i="26"/>
  <c r="F16" i="26"/>
  <c r="F13" i="26"/>
  <c r="F9" i="26"/>
  <c r="F17" i="26"/>
  <c r="F14" i="26"/>
  <c r="F18" i="26"/>
  <c r="F8" i="26"/>
  <c r="F5" i="26"/>
  <c r="F7" i="26"/>
  <c r="F12" i="26"/>
  <c r="F11" i="26"/>
  <c r="F26" i="26"/>
  <c r="F21" i="26"/>
  <c r="F23" i="26"/>
  <c r="F27" i="26"/>
  <c r="F19" i="26"/>
  <c r="F22" i="26"/>
  <c r="F20" i="26"/>
  <c r="F10" i="26"/>
  <c r="F6" i="26"/>
  <c r="F3" i="26"/>
  <c r="F25" i="26"/>
  <c r="F24" i="26"/>
  <c r="F2" i="26"/>
  <c r="J23" i="24"/>
  <c r="J20" i="24"/>
  <c r="J2" i="24"/>
  <c r="J3" i="24"/>
  <c r="J25" i="24"/>
  <c r="J19" i="24"/>
  <c r="J28" i="24"/>
  <c r="J21" i="24"/>
  <c r="J24" i="24"/>
  <c r="J11" i="24"/>
  <c r="J5" i="24"/>
  <c r="J4" i="24"/>
  <c r="J26" i="24"/>
  <c r="J15" i="24"/>
  <c r="J8" i="24"/>
  <c r="J6" i="24"/>
  <c r="J9" i="24"/>
  <c r="J7" i="24"/>
  <c r="J18" i="24"/>
  <c r="J29" i="24"/>
  <c r="M47" i="19"/>
  <c r="M12" i="19"/>
  <c r="M25" i="19"/>
  <c r="M37" i="19"/>
  <c r="M2" i="19"/>
  <c r="M21" i="19"/>
  <c r="L5" i="18"/>
  <c r="L2" i="18"/>
  <c r="L4" i="18"/>
  <c r="L12" i="18"/>
  <c r="L13" i="18"/>
  <c r="L35" i="18"/>
  <c r="L9" i="18"/>
  <c r="L6" i="18"/>
  <c r="L22" i="18"/>
  <c r="L36" i="18"/>
  <c r="L27" i="18"/>
  <c r="L8" i="18"/>
  <c r="L25" i="18"/>
  <c r="L32" i="18"/>
  <c r="L11" i="18"/>
  <c r="L10" i="18"/>
  <c r="L18" i="18"/>
  <c r="L3" i="18"/>
  <c r="L19" i="18"/>
  <c r="L34" i="18"/>
  <c r="L33" i="18"/>
  <c r="L37" i="18"/>
  <c r="L24" i="18"/>
  <c r="L7" i="18"/>
  <c r="L15" i="18"/>
  <c r="L17" i="18"/>
  <c r="L30" i="18"/>
  <c r="L14" i="18"/>
  <c r="L20" i="18"/>
  <c r="L29" i="18"/>
  <c r="L28" i="18"/>
  <c r="L16" i="18"/>
  <c r="L21" i="18"/>
  <c r="L31" i="18"/>
  <c r="L23" i="18"/>
  <c r="L26" i="18"/>
  <c r="L38" i="18"/>
  <c r="L39" i="18"/>
  <c r="L40" i="18"/>
  <c r="M45" i="19"/>
  <c r="M38" i="19"/>
  <c r="M27" i="19"/>
  <c r="M8" i="19"/>
  <c r="M41" i="19"/>
  <c r="M19" i="19"/>
  <c r="M7" i="19"/>
  <c r="M10" i="19"/>
  <c r="M5" i="19"/>
  <c r="M16" i="19"/>
  <c r="M26" i="19"/>
  <c r="M22" i="19"/>
  <c r="M9" i="19"/>
  <c r="M13" i="19"/>
  <c r="M35" i="19"/>
  <c r="M18" i="19"/>
  <c r="M11" i="19"/>
  <c r="M42" i="19"/>
  <c r="M24" i="19"/>
  <c r="M23" i="19"/>
  <c r="M17" i="19"/>
  <c r="M36" i="19"/>
  <c r="M40" i="19"/>
  <c r="M43" i="19"/>
  <c r="M20" i="19"/>
  <c r="M4" i="19"/>
  <c r="M15" i="19"/>
  <c r="M31" i="19"/>
  <c r="M6" i="19"/>
  <c r="M34" i="19"/>
  <c r="M44" i="19"/>
  <c r="M33" i="19"/>
  <c r="M29" i="19"/>
  <c r="M28" i="19"/>
  <c r="M32" i="19"/>
  <c r="M46" i="19"/>
  <c r="M39" i="19"/>
  <c r="M3" i="19"/>
  <c r="M14" i="19"/>
  <c r="N30" i="19" l="1"/>
  <c r="K27" i="24"/>
  <c r="K14" i="24"/>
  <c r="K10" i="24"/>
  <c r="K12" i="24"/>
  <c r="K8" i="24"/>
  <c r="K31" i="24"/>
  <c r="K16" i="24"/>
  <c r="K5" i="24"/>
  <c r="K15" i="24"/>
  <c r="K29" i="24"/>
  <c r="K9" i="24"/>
  <c r="K26" i="24"/>
  <c r="K17" i="24"/>
  <c r="K4" i="24"/>
  <c r="K21" i="24"/>
  <c r="K24" i="24"/>
  <c r="K11" i="24"/>
  <c r="K28" i="24"/>
  <c r="K32" i="24"/>
  <c r="K13" i="24"/>
  <c r="K22" i="24"/>
  <c r="K18" i="24"/>
  <c r="K2" i="24"/>
  <c r="K25" i="24"/>
  <c r="K19" i="24"/>
  <c r="K6" i="24"/>
  <c r="K7" i="24"/>
  <c r="K20" i="24"/>
  <c r="K23" i="24"/>
  <c r="K3" i="24"/>
  <c r="K30" i="24"/>
  <c r="G46" i="27"/>
  <c r="G45" i="27"/>
  <c r="G34" i="27"/>
  <c r="G15" i="27"/>
  <c r="G25" i="27"/>
  <c r="G21" i="27"/>
  <c r="G6" i="27"/>
  <c r="G33" i="27"/>
  <c r="G14" i="27"/>
  <c r="G37" i="27"/>
  <c r="G16" i="27"/>
  <c r="G10" i="27"/>
  <c r="G22" i="27"/>
  <c r="G30" i="27"/>
  <c r="G5" i="27"/>
  <c r="G28" i="27"/>
  <c r="G2" i="27"/>
  <c r="G35" i="27"/>
  <c r="G44" i="27"/>
  <c r="G13" i="27"/>
  <c r="G19" i="27"/>
  <c r="G26" i="27"/>
  <c r="G39" i="27"/>
  <c r="G41" i="27"/>
  <c r="G12" i="27"/>
  <c r="G38" i="27"/>
  <c r="G31" i="27"/>
  <c r="G7" i="27"/>
  <c r="G11" i="27"/>
  <c r="G4" i="27"/>
  <c r="G9" i="27"/>
  <c r="G40" i="27"/>
  <c r="G27" i="27"/>
  <c r="G3" i="27"/>
  <c r="G42" i="27"/>
  <c r="G36" i="27"/>
  <c r="G18" i="27"/>
  <c r="G29" i="27"/>
  <c r="G24" i="27"/>
  <c r="G20" i="27"/>
  <c r="G17" i="27"/>
  <c r="G23" i="27"/>
  <c r="G8" i="27"/>
  <c r="G32" i="27"/>
  <c r="N34" i="19"/>
  <c r="N37" i="19"/>
  <c r="N31" i="19"/>
  <c r="N46" i="19"/>
  <c r="N29" i="19"/>
  <c r="N6" i="19"/>
  <c r="N20" i="19"/>
  <c r="M23" i="18"/>
  <c r="M40" i="18"/>
  <c r="M28" i="18"/>
  <c r="M19" i="18"/>
  <c r="M13" i="18"/>
  <c r="M39" i="18"/>
  <c r="M31" i="18"/>
  <c r="M29" i="18"/>
  <c r="M17" i="18"/>
  <c r="M37" i="18"/>
  <c r="M27" i="18"/>
  <c r="M6" i="18"/>
  <c r="M30" i="18"/>
  <c r="M10" i="18"/>
  <c r="M22" i="18"/>
  <c r="M26" i="18"/>
  <c r="M16" i="18"/>
  <c r="M14" i="18"/>
  <c r="M18" i="18"/>
  <c r="M25" i="18"/>
  <c r="M24" i="18"/>
  <c r="M8" i="18"/>
  <c r="M5" i="18"/>
  <c r="M38" i="18"/>
  <c r="M21" i="18"/>
  <c r="M20" i="18"/>
  <c r="M15" i="18"/>
  <c r="M33" i="18"/>
  <c r="M3" i="18"/>
  <c r="M32" i="18"/>
  <c r="M36" i="18"/>
  <c r="M9" i="18"/>
  <c r="M4" i="18"/>
  <c r="M11" i="18"/>
  <c r="M2" i="18"/>
  <c r="M34" i="18"/>
  <c r="M7" i="18"/>
  <c r="M12" i="18"/>
  <c r="M35" i="18"/>
  <c r="N14" i="19"/>
  <c r="N38" i="19"/>
  <c r="N43" i="19"/>
  <c r="N27" i="19"/>
  <c r="N21" i="19"/>
  <c r="N9" i="19"/>
  <c r="N40" i="19"/>
  <c r="N17" i="19"/>
  <c r="N15" i="19"/>
  <c r="N4" i="19"/>
  <c r="N18" i="19"/>
  <c r="N32" i="19"/>
  <c r="N19" i="19"/>
  <c r="N7" i="19"/>
  <c r="N25" i="19"/>
  <c r="N5" i="19"/>
  <c r="N39" i="19"/>
  <c r="N22" i="19"/>
  <c r="N23" i="19"/>
  <c r="N10" i="19"/>
  <c r="N28" i="19"/>
  <c r="N16" i="19"/>
  <c r="N24" i="19"/>
  <c r="N41" i="19"/>
  <c r="N3" i="19"/>
  <c r="N2" i="19"/>
  <c r="N12" i="19"/>
  <c r="N13" i="19"/>
  <c r="N33" i="19"/>
  <c r="N44" i="19"/>
  <c r="N47" i="19"/>
  <c r="N36" i="19"/>
  <c r="N45" i="19"/>
  <c r="N11" i="19"/>
  <c r="N42" i="19"/>
  <c r="N35" i="19"/>
  <c r="N26" i="19"/>
  <c r="N8" i="19"/>
</calcChain>
</file>

<file path=xl/sharedStrings.xml><?xml version="1.0" encoding="utf-8"?>
<sst xmlns="http://schemas.openxmlformats.org/spreadsheetml/2006/main" count="633" uniqueCount="194">
  <si>
    <t>Ф.И.О.</t>
  </si>
  <si>
    <t>место</t>
  </si>
  <si>
    <t>очки</t>
  </si>
  <si>
    <t>Место</t>
  </si>
  <si>
    <t>Сумма</t>
  </si>
  <si>
    <t>Президент федерации                                    прыжков на лыжах с трамплина                    и лыжного двонборья России                                                                                                                            ________________ Д.Э.Дубровский</t>
  </si>
  <si>
    <t>Сумма этапов</t>
  </si>
  <si>
    <t>HS 85-109  3 этап</t>
  </si>
  <si>
    <t>HS 85-109  4 этап</t>
  </si>
  <si>
    <t>HS 85-109  5 этап</t>
  </si>
  <si>
    <t>HS 85-109  7 этап</t>
  </si>
  <si>
    <t>HS 85-109  8 этап</t>
  </si>
  <si>
    <t>HS 85-109  9 этап</t>
  </si>
  <si>
    <t>HS 85-109  10 этап</t>
  </si>
  <si>
    <t>HS 95</t>
  </si>
  <si>
    <t xml:space="preserve">HS 110 </t>
  </si>
  <si>
    <t>БЕРДЫШЕВ Сергей 2000 КМС                                          Свердловская область, г. Екатеринбург, ГАУ СО СШОР «Уктусские горы»</t>
  </si>
  <si>
    <t>КОСТЯНЕЦ Андрей 2003 КМС                                          Московская область, ГБУ МО «ЦСП ОВС», ГБУ МО СШОР "Истина"</t>
  </si>
  <si>
    <t>КИПИН Максим 1994 МС                                                   Свердловская область, г.Нижний Тагил, ГАУ СО ЦСП, ГАУ СО СШОР «Аист»</t>
  </si>
  <si>
    <t>АВЕРЬЯНОВ Кирилл 2002 МС                                         Санкт-Петербург, СПБ ГБПОУ «УОР №1»</t>
  </si>
  <si>
    <t>АКУЛИН Кирилл 2005 1р                                                  Нижегородская область, НОСШОР г. Нижний Новгород, ЦСП НО УОР</t>
  </si>
  <si>
    <t>ХОХЛОВ Арсений 2006 КМС                                           Пермский край, КГБУ «СШОР Старт»</t>
  </si>
  <si>
    <t>ИБРАГИМОВ Давид 2003 МС                                           Санкт-Петербург, СПБ ГБУ СШОР ШВСМ по ЗВС</t>
  </si>
  <si>
    <t>ГЕРЧУ Егор 2004 МС                                                         Санкт-Петербург, СШОР Выборгского района по прыжкам на лыжах с трамплина и лыжному двоеборью</t>
  </si>
  <si>
    <t>HS 85-109 10км          1 этап</t>
  </si>
  <si>
    <t>HS 85-109 10км          2 этап</t>
  </si>
  <si>
    <t>HS 85-109 10км          5 этап</t>
  </si>
  <si>
    <t>ТЕТЕРИН Федор 2002 КМС                                              Пермский край, КГБУ «СШОР Старт»</t>
  </si>
  <si>
    <t>ТИХОНОВИЧ Александра 2003 МС                                        Пермский край, МАУ СШОР «Летающий лыжник», ЦСП, ЦСКА</t>
  </si>
  <si>
    <t>ЕФРОСИНИНА Ярослава 2004 КМС                                   Санкт-Петербург, СПБ ГБПОУ «УОР №1»</t>
  </si>
  <si>
    <t>МИЛОВАНОВА Виталия 2004 КМС                                      Москва, СШОР "Юность"</t>
  </si>
  <si>
    <t>КОМОЛЫХ Александра 2004 1р                                          Санкт-Петербург, СПБ ГБПОУ «УОР №1»</t>
  </si>
  <si>
    <t xml:space="preserve">ЛАТЫПОВА Ярослава 2006 1р.                                           Санкт-Петербург, СШОР Выборгского района по прыжкам на лыжах с трамплина и лыжному двоеборью </t>
  </si>
  <si>
    <t>САФИУЛЛИНА Алина 2003 КМС                                         Республика Татарстан, г. Казань, ГБУ РСШОР по ЗВС «Барс», ГАУ ЦСП МС РТ</t>
  </si>
  <si>
    <t>ЛОГАНИНА Элина 2007 1р                                                  Республика Татарстан, г. Казань, ГБУ РСШОР по ЗВС «Барс», ГАУ ЦСП МС РТ</t>
  </si>
  <si>
    <t>АНИСИМОВА Виктория 2007 1р                                          Санкт-Петербург, СШОР Выборгского района по прыжкам на лыжах с трамплина и лыжному двоеборью</t>
  </si>
  <si>
    <t>СТЕПАНОВА Виктория 2007 1р                                          Красноярский край, г. Красноярск, КГБУ "СШОР по ЗВС", КГАУ "РЦСП "АЗВС"</t>
  </si>
  <si>
    <t>ПРОНИН Иван 1998 МС                                                     Санкт-Петербург, СПб ГБПОУ "УОР №1", НГУ им. Лесгафта, РА</t>
  </si>
  <si>
    <t>СТРУГЕВИЧ Владимир 2001 МС                                    Санкт-Петербург, СПб ГБПОУ "УОР №1", Республика Карелия, УОР</t>
  </si>
  <si>
    <t xml:space="preserve">НАДЫМОВ Эрнест 2001 КМС                                          Московская область, ГБУ МО "ЦСП ОВС", "ЦСП ПК", ГБУ СШОР "Старт"             </t>
  </si>
  <si>
    <t>МАСЛОВ Илья 2005 КМС                                                 Московская область, ГБУ МО «СШОР Истина», ГБУ МО "ЦСП ОВС"</t>
  </si>
  <si>
    <t>НОВОЖЕНИН Владимир 2001 КМС                                  Нижегородская область, НОСШОР г. Нижний Новгород</t>
  </si>
  <si>
    <t>ХНЫЧКОВ Артем 2005 КМС                                             Нижегородская область, г. Нижний Новгород, НОСШОР</t>
  </si>
  <si>
    <t>МЕХАНОШИНА Ульяна 2007 1р                                          Пермский край, КГБУ СШОР "Старт"</t>
  </si>
  <si>
    <t>КОСТЯНЕЦ Лев 2006 1р                                                   Свердловская область, г. Екатеринбург, ГАУ СО СШОР «Уктусские горы»</t>
  </si>
  <si>
    <t>ЦВЕТКОВ Алексей 2005 1р                                              Свердловская область, г. Екатеринбург, ГАУ СО СШОР «Уктусские горы», ЦСП</t>
  </si>
  <si>
    <t>ФЕДОРОВ Максим 2005 1р                                               Свердловская область, г. Екатеринбург, ГАУ СО ЦСП</t>
  </si>
  <si>
    <t>ШАРШАВИН Виталий 2000 МС                                         Московская область, ГБУ МО «ЦСП ОВС», МБУ "Стадион "Центральный"</t>
  </si>
  <si>
    <t>КУЗЬМИН Александр 2004 1р                                          Санкт-Петербург, ГБУ СШОР Выборгского района</t>
  </si>
  <si>
    <t>МАСТИЕВ Самир 1993 МС                                                 Свердловская область, г. Екатеринбург, ГАУ СО СШОР «Уктусские горы»</t>
  </si>
  <si>
    <r>
      <t>МОНАСТЫРШИНА Екатерина 2006 1р</t>
    </r>
    <r>
      <rPr>
        <b/>
        <sz val="9"/>
        <rFont val="Arial"/>
        <family val="2"/>
        <charset val="204"/>
      </rPr>
      <t xml:space="preserve">                                </t>
    </r>
    <r>
      <rPr>
        <sz val="9"/>
        <rFont val="Arial"/>
        <family val="2"/>
        <charset val="204"/>
      </rPr>
      <t>Красноярский край, г. Красноярск, КГБУ "СШОР по ЗВС", КГАУ "РЦСП "АЗВС"</t>
    </r>
  </si>
  <si>
    <t>ЛЫСЕНИН Никита 2005 1р                                                Москва, УОР №2</t>
  </si>
  <si>
    <t>КОЧМАРИК Евгений 2006 1р                                              Пермский край, КГБУ «СШОР Старт»</t>
  </si>
  <si>
    <t>ГАЛИМОВ Булат 2004 1р                                                    Республика Татарстан, г. Лениногорск, ГАУ ЦСП МС РТ</t>
  </si>
  <si>
    <t>ВАСИЛЬКОВ Серафим 2006 1р                                          Санкт-Петербург, СПБ ГБУ СШОР ШВСМ по ЗВС</t>
  </si>
  <si>
    <t>ЧР</t>
  </si>
  <si>
    <t>МОНАСТЫРШИНА Екатерина 2006 1р                                Красноярский край, г. Красноярск, КГБУ "СШОР по ЗВС", КГАУ "РЦСП "АЗВС"</t>
  </si>
  <si>
    <t>сумма этапов</t>
  </si>
  <si>
    <t>Ф.И. / д.р. / разряд / организация</t>
  </si>
  <si>
    <t>Ю-н</t>
  </si>
  <si>
    <t>Ч-р</t>
  </si>
  <si>
    <t>HS 85-109 10км            7 этап</t>
  </si>
  <si>
    <t>HS 85-109 10км            8 этап</t>
  </si>
  <si>
    <t>ОСИПОВ Дмитрий 2006 2р                                                     Санкт-Петербург, СПБ ГБПОУ «УОР №1»</t>
  </si>
  <si>
    <t>ЛАТЫПОВ Тимур 2006 1р                                                       Санкт-Петербург, ГБУ СШОР Выборгского района</t>
  </si>
  <si>
    <t>ЧР               HS 95</t>
  </si>
  <si>
    <t>КАРАМЫШЕВА Жанна 2003 1р                                            Свердловская область, г. Екатеринбург, ГАУ СО СШОР «Уктусские горы», ФГБОУ ВО "ЧГАФКиС"</t>
  </si>
  <si>
    <t>НАДЫМОВА Стефания 1994 МСМК                    Пермский край, г. Пермь, КГБУ «СШОР Старт»</t>
  </si>
  <si>
    <t>БАРКОВ Вячеслав 1992 МСМК                                        Москва, УОР №2</t>
  </si>
  <si>
    <t>КОЛГАНОВ Александр 1999 МС                                      Московская область, ГБУ МО «ЦСП ОВС», ГБУ МО СШОР "Истина"</t>
  </si>
  <si>
    <t>ГАЛУНИН Артём 1999 МС                                       Нижегородская область, г. Нижний Новгород</t>
  </si>
  <si>
    <t>БОРИСОВ Тимофей 1993 МС                                          Московская область, ГБУ МО «ЦСП ОВС»</t>
  </si>
  <si>
    <t>ЛАВРУХИН Максим 2002 КМС                                           Мурманская область, СШОР</t>
  </si>
  <si>
    <t>МАЛОВ Владимир 2002 КМС                                            Московская область, ГБУ МО «ЦСП ОВС», ГБУ МО СШОР "Истина" - Мурманская область, СШОР</t>
  </si>
  <si>
    <t>ЛЫСЕНИН Никита 2005 КМС                                              Москва, УОР №2</t>
  </si>
  <si>
    <t>САБИРЗЯНОВА Камилла 2007 КМС                                             Р. Татарстан, г. Казань, РСШОР по ЗВС "Барс", ГАУ ЦСМ МС РТ</t>
  </si>
  <si>
    <t>НОСОВА Милана 2008 1р.                                                            Р. Татарстан, г. Казань, РСШОР по ЗВС "Барс", ГАУ ЦСМ МС РТ</t>
  </si>
  <si>
    <t>ВАСИЛЬКОВ Серафим 2006 КМС                                          Санкт-Петербург, СПБ ГБУ СШОР ШВСМ по ЗВС</t>
  </si>
  <si>
    <t>ОСИПОВ Дмитрий 2006 1р.                                              Санкт-Петербург, СПб ГБПОУ "УОР №1"</t>
  </si>
  <si>
    <t>ИВАНОВ Роман 2004 1р.                                                   Республика Башкортостан, г. Уфа, СШОР №33, ЦСП</t>
  </si>
  <si>
    <t>АРИСТОВА Ольга 2002 КМС                                               Пермский край, КГБУ «СШОР Старт»</t>
  </si>
  <si>
    <t>ХЛОПЦЕВ Михаил 2005 1р.                                             Республика Татарстан, г. Альметьевск, ГАУ ЦСП МС РТ, ГБУ РСШОР по ЗВС "Барс"</t>
  </si>
  <si>
    <t>ЧАПЛЫГИН Дмитрий 2007 1р.                                                Республика Татарстан, г. Казанб, МБУ "СШОР им. А.В. Звягинцева", ГАУ ЦСП МС РТ</t>
  </si>
  <si>
    <t>ШИШОВ Роман 2004 1р                                     Нижегородская область, г. Н. Новгород, НОСШОР, УОР</t>
  </si>
  <si>
    <t>БЕЛЯЕВ Владимир 2006 1р                                             Санкт-Петербург, СПб ГБПОУ "УОР №1"</t>
  </si>
  <si>
    <t>ХАРИН Дмитрий 2005 1р.                                       Пермский край, г. Кудымкар, КГБУ «СШОР Старт», ЦСП</t>
  </si>
  <si>
    <t>Юн 5км</t>
  </si>
  <si>
    <t>Юн 10км</t>
  </si>
  <si>
    <t>ЕРМИЛОВ Гордей 2004 1р.                                 Республика Карелия, ЦСП, ФГУОР</t>
  </si>
  <si>
    <t>ЖАКОВ Максим 2005 1р.                                              Республика Татарстан, г. Лениногорск, ГАУ ЦСП МС РТ</t>
  </si>
  <si>
    <t>НОСОВА Милана 2008 1р                                                        Р. Татарстан, г. Казань, РСШОР по ЗВС "Барс", ГАУ ЦСМ МС РТ</t>
  </si>
  <si>
    <t>Юш 10км</t>
  </si>
  <si>
    <t>Юш 5км</t>
  </si>
  <si>
    <t>КОРИН Николай 2007 1р.                                              Санкт-Петербург, ГБУ СШОР Выборского р-на СПБ</t>
  </si>
  <si>
    <t>ЧАПЛЫГИН Дмитрий 2007 1р.                                         Республика Татарстан, г. Казань, СШОР по ЗВС "Барс", ГАУ ЦСП МС РТ</t>
  </si>
  <si>
    <t>БЕЛЯЕВ Владимир 2006 1р.                                          Санкт-Петербург, СПб ГБПОУ "УОР №1"</t>
  </si>
  <si>
    <t>ЧЕРТЕС Борис 2008 1р.                                                Санкт-Петербург, ГБУ СШОР Выборского р-на СПБ</t>
  </si>
  <si>
    <t xml:space="preserve">ИВОТИН Юрий 2007 1р.                                                 Свердловская область, г. Екатеринбург, ГАУ ДО СО СШОР «Уктусские горы», ГАУ </t>
  </si>
  <si>
    <t>БОГДАНОВ Артем 2008 1р.                                            Республика Карелия, ЦСП, СШОР г. Сортавала</t>
  </si>
  <si>
    <t xml:space="preserve">ПОЛИЦМЕРСКИЙ Егор 2007 1р.                             Санкт-Петербург, ГБУ СШОР Выборского р-на СПБ </t>
  </si>
  <si>
    <t>ВОРОНОВА Полина 2007 1р.                                                     Республика Башкортостан, г. Уфа, МБУ СШОР №33, ГАУ ЦСП РБ</t>
  </si>
  <si>
    <t>ГЕЛЬВИГ Ирина 2009 3р                                                           Свердловская область, г. Нижний Тагил, ГАУ СО СШОР «Аист»</t>
  </si>
  <si>
    <t>КАЛМЫКОВА Ксения 2008 1р                                              Санкт-Петербург, ГБУ СШОР Выборгского района</t>
  </si>
  <si>
    <t>АГЛЕТДИНОВА София 2008 1р                                             Санкт-Петербург, ГБУ СШОР Выборгского района</t>
  </si>
  <si>
    <t>САБИРЗЯНОВА Камилла 2007 КМС                                           Р. Татарстан, г. Казань, РСШОР по ЗВС "Барс", ГАУ ЦСМ МС РТ</t>
  </si>
  <si>
    <t>ЯКОВЛЕВА Мария 1999 КМС                                                 Санкт-Петербург, ГБУ ДО СШОР "Трамплин" Выборгского района Санкт-Петербурга</t>
  </si>
  <si>
    <t>ВАСИЛЬКОВА Анна 2008 КМС                                                 Санкт-Петербург, ГБУ ДО СШОР "ШВСМ по ЗВС"</t>
  </si>
  <si>
    <t>ЛАТЫПОВА Ярослава 2006 КМС                                              Санкт-Петербург, ГБУ ДО СШОР "Трамплин" Выборгского района Санкт-Петербурга</t>
  </si>
  <si>
    <t>КАЛМЫКОВА Ксения 2008 КМС                                               Санкт-Петербург, ГБУ ДО СШОР "Трамплин" Выборгского района Санкт-Петербурга</t>
  </si>
  <si>
    <t>УДИНЦОВА Елизавета 2004 КМС                                             Московская область, ГБУ МО «ЦСП ОВС»</t>
  </si>
  <si>
    <t>АНИСИМОВА Виктория 2007 КМС                                              Санкт-Петербург, ГБУ ДО СШОР "Трамплин" Выборгского района Санкт-Петербурга</t>
  </si>
  <si>
    <t>МУХАМАТЬЯНОВА Миляуша 2005 КМС                                     Р. Башкортостан, г. Уфа, МАУ ДО СШОР 33, ГАУ ЦСП РБ</t>
  </si>
  <si>
    <t>ГАФАРОВА Гайдэ 2006 1р.                                                          Р. Татарстан, г. Казань, ГБУ ДО РСШОР по ЗВС "Барс", ГАУ ЦСП МС РТ</t>
  </si>
  <si>
    <t>ГЕРЧУ Егор 2004 МС                                                         Москва, ГБУ ДО "Московская горнолыжная академия"</t>
  </si>
  <si>
    <t>ЕРМИЛОВ Гордей 2004 КМС                                             Москва, ГБУПОУ "МССУОР №2" Москомспорта</t>
  </si>
  <si>
    <t>КОРИН Николай 2007 1р.                                                Санкт-Петербург, ГБУ ДО СШОР "Трамплин" Выборгского района Санкт-Петербурга</t>
  </si>
  <si>
    <t>КОЧМАРИК Евгений 2006 КМС                                                 Пермский край, КГБУ «СШОР Старт»</t>
  </si>
  <si>
    <t>ЧАПЛЫГИН Дмитрий 2007 КМС                                      Республика Татарстан, г. Казань, ГБУ ДО РСШОР по ЗВС "Барс", ГАУ ЦСП МС РТ</t>
  </si>
  <si>
    <t>HS 85-109 10км           4 этап</t>
  </si>
  <si>
    <t>HS 85-109 15км          3 этап3</t>
  </si>
  <si>
    <t>HS 85-109 5км  1 этап</t>
  </si>
  <si>
    <t>HS 85-109 5км  2 этап</t>
  </si>
  <si>
    <t>АГЛЕТДИНОВА София 2008 КМС                                                     Санкт-Петербург, ГБУ СШОР Выборгского района</t>
  </si>
  <si>
    <t>СВЕТОВЦЕВА Мария 2008 2р.                                                     Московская область, ГБУ МО «ЦСП ОВС»</t>
  </si>
  <si>
    <t>ЕРЖИКЕВИЧ Алиса 2008 1р.                                                      Красноярский край, г. Красноярск, КГАУ "РЦСП "АЗВС", КГБУ ДО "СШОР по ЗВС"</t>
  </si>
  <si>
    <t>ЧЕРТЕС Борис 2008 1р.                                                Санкт-Петербург, ГБУ ДО СШОР Выборгского района</t>
  </si>
  <si>
    <t>БЕЛЯЕВ Владимир 2006 1р.                                          Санкт-Петербург, СПБ ГБПОУ «УОР №1»</t>
  </si>
  <si>
    <t>КИПИН Дмитрий 2008 1р                                                 Свердловская область, г.Нижний Тагил, ГАУ СО ЦСП, ГАУ ДО СО СШОР «Аист»</t>
  </si>
  <si>
    <t>САМОЙЛОВ Степан 2008                                               Свердловская область, г.Нижний Тагил, ГАУ СО ЦСП, ГАУ ДО СО СШОР «Аист»</t>
  </si>
  <si>
    <t>ШИШОВ Роман 2004 КМС                                              Нижегородская область, г. Нижний Новгород, ГБОУ ДО НОСШОР</t>
  </si>
  <si>
    <t>НАБЕЕВ Нияз 1989 МС                                                 Республика Татарстан, г. Казань, ГБУ ДО РСШОР по ЗВС "Барс", ГАУ ЦСП МС РТ</t>
  </si>
  <si>
    <t>ЖАКОВ Максим 2005 КМС                                             Республика Татарстан, г. Лениногорск, МБУ "СШОР им. А.В. Звягинцева",ГАУ ЦСП МС РТ</t>
  </si>
  <si>
    <t>ЖИРНОВ Эдуард 2001 МС                                            Республика Карелия, ФГУОР ЦСП</t>
  </si>
  <si>
    <t>КИПИН Дмитрий 2008 КМС                                            Свердловская область, г.Нижний Тагил, ГАУ СО ЦСП, ГАУ СО СШОР «Аист»</t>
  </si>
  <si>
    <t>САМОЙЛОВ Степан 2008 1р.                                        Свердловская область, г. Нижний Тагил, ГАУ ДО СО СШОР «Аист»</t>
  </si>
  <si>
    <t>ЛЕБЕДИНСКИЙ Александр 2008 1р.                             Санкт-Петербург, ГБУ ДО СШОР "Трамплин" Выборгского района Санкт-Петербурга</t>
  </si>
  <si>
    <t>КУЗИКИН Тимур 2008 1р.                                               Республика Татарстан, г. Казань, ГБУ ДО РСШОР по ЗВС "Барс", ГАУ ЦСП МС РТ</t>
  </si>
  <si>
    <t>ФЁДОРОВ Тимофей 2008 1р.                                        Свердловская область, г. Екатеринбург, ГАУ ДО СО СШОР «Уктусские горы», ЦСП</t>
  </si>
  <si>
    <t>СВИРИДОВ Максим 2008 2р.                                        Мурманская область, г. Мурманск, МОСШОР</t>
  </si>
  <si>
    <t>ТКАЛИЧ Марк 2008 1р.                                                  Санкт-Петербург, ГБУ ДО СШОР "ШВСМ по ЗВС"</t>
  </si>
  <si>
    <t>БЕРЁЗКА Василий 2008 2р.                                          Санкт-Петербург, ГБУ ДО СШОР "Трамплин" Выборгского района Санкт-Петербурга</t>
  </si>
  <si>
    <t>ФУРСОВ Даниил 2007 1р.                                              Санкт-Петербург, ГБУ ДО СШОР "ШВСМ по ЗВС"</t>
  </si>
  <si>
    <t>ВАЦКОВ Денис 2006 1р.                                                Республика Татарстан, г. Лениногорск, МБУ "СШОР им. А.В. Звягинцева",ГАУ ЦСП МС РТ</t>
  </si>
  <si>
    <t>ВЫГОВСКИЙ Егор 2007 2р.                                            Мурманская область, г. Мурманск, МОСШОР</t>
  </si>
  <si>
    <t>Юн 5км.</t>
  </si>
  <si>
    <t xml:space="preserve">Юнр </t>
  </si>
  <si>
    <t>РЕУТОВА Анастасия 2010 1р.                                                  Мурманская область, г. Мурманск, МОСШОР</t>
  </si>
  <si>
    <t>АРХИПОВА Даная 2006 КМС                                                   Республика Татарстан, г. Казань, ГБУ РСШОР ЗВС "Барс", ГАУ ЦСП МС РТ</t>
  </si>
  <si>
    <t xml:space="preserve">ИВАНОВА Екатерина 2010 1р.                                          Санкт-Петербург, ГБУ ДО СШОР "Трамплин" Выборгского района Санкт-Петербурга                                   </t>
  </si>
  <si>
    <t>ШЕЛЕГ Мария 2009 1р.                                                            Санкт-Петербург, ГБУ ДО СШОР "Трамплин" Выборгского района Санкт-Петербурга</t>
  </si>
  <si>
    <t>ЧЕБЛОКОВА Арина 2010 1р.                                                   Санкт-Петербург, ГБУ ДО СШОР "Трамплин" Выборгского района Санкт-Петербурга</t>
  </si>
  <si>
    <t>СВЕТОВЦЕВА Мария 2007 1р.                                                Московская область, ГБУ МО «ЦСП ОВС»</t>
  </si>
  <si>
    <t>ОРЛОВА Алёна 2010 2р.                                                          Пермский край, г. Чайковский, КГБУ «СШОР Старт»</t>
  </si>
  <si>
    <t>ЛИСТРАТЕНКО Ирина 2010 1р.                                               Санкт-Петербург, ГБУ ДО СШОР "Трамплин" Выборгского района Санкт-Петербурга</t>
  </si>
  <si>
    <t>ЕРЖИКЕВИЧ Алиcа 2008 2р.                                             Красноярский край, КГБУ ДО "СШОР по ЗВС", КГАУ "РЦСП "АЗВС"</t>
  </si>
  <si>
    <t>ЦВЕТКОВ Сергей 2007 КМС                                          Свердловская область, г. Екатеринбург, ГАУ ДО СО СШОР «Уктусские горы»</t>
  </si>
  <si>
    <t>ЛЫЧАГИН Арсений 2006 1р.                                          Нижегородская область, ГБОУ ДО НОСШОР г. Нижний Новгород</t>
  </si>
  <si>
    <t>НАРТОВ Артём 2007 1р.                                                Нижегородская область, ГБОУ ДО НОСШОР г. Нижний Новгород, НО УОР</t>
  </si>
  <si>
    <t>ФЕДОСЕЕВ Сергей 2007 1р.                                         Нижегородская область, ГБОУ ДО НОСШОР г. Нижний Новгород</t>
  </si>
  <si>
    <t xml:space="preserve">ШВЕЦОВ Савелий 2008 1р.                                           Пермский край, г. Пермь, МАУ ДО "СШОР "Летающий лыжник"
</t>
  </si>
  <si>
    <t>УДИНЦОВА Елизавета 2004 КМС                               Московская область, ГБУ МО «ЦСП ОВС»</t>
  </si>
  <si>
    <t>МЕХОНОШИНА Ульяна 2007 КМС                                          Пермский край, КГБУ СШОР "Старт"</t>
  </si>
  <si>
    <t>ВАСИЛЬКОВА Анна 2008 КМС                                           Санкт-Петербург, ГБУ ДО СШОР "ШВСМ по ЗВС"</t>
  </si>
  <si>
    <t>АГЛЕТДИНОВА София 2008 КМС                               Санкт-Петербург, ГБУ СШОР Выборгского района</t>
  </si>
  <si>
    <t>ЛАТЫПОВА Ярослава 2006 КМС                                           Санкт-Петербург, ГБУ ДО СШОР "Трамплин" Выборгского района Санкт-Петербурга</t>
  </si>
  <si>
    <t>МОНАСТЫРШИНА Екатерина 2006 КМС                                Красноярский край, КГБУ ДО "СШОР по ЗВС", КГАУ "РЦСП "АЗВС"</t>
  </si>
  <si>
    <t>АНИСИМОВА Виктория 2007 КМС                                          Санкт-Петербург, ГБУ ДО СШОР "Трамплин" Выборгского района Санкт-Петербурга</t>
  </si>
  <si>
    <t>КАЛМЫКОВА Ксения 2008 КМС                                           Санкт-Петербург, ГБУ ДО СШОР "Трамплин" Выборгского района Санкт-Петербурга</t>
  </si>
  <si>
    <t>МУХАМАТЬЯНОВА Миляуша 2005 КМС                                              Республика Башкортостан, г. Уфа, МАУ ДО СШОР 33, ГАУ ЦСП РБ</t>
  </si>
  <si>
    <t>ЛОГАНИНА Элина 2007 КМС                                                  Республика Татарстан, г. Казань, ГБУ РСШОР по ЗВС «Барс», ГАУ ЦСП МС РТ</t>
  </si>
  <si>
    <t>ЕРЖИКЕВИЧ Алина 2008 2р.                              Красноярский край, КГБУ ДО "СШОР по ЗВС", КГАУ "РЦСП "АЗВС"</t>
  </si>
  <si>
    <t>ЧЕРТЕС Борис 2008 1р.                                                                             Санкт-Петербург, ГБУ ДО СШОР "Трамплин" Выборгского района Санкт-Петербурга</t>
  </si>
  <si>
    <t>КОРИН Николай 2007 1р.                                                                    Санкт-Петербург, ГБУ ДО СШОР "Трамплин" Выборгского района Санкт-Петербурга</t>
  </si>
  <si>
    <t>ИВОТИН Юрий 2007 1р.                                                                                        Свердловская область, г. Екатеринбург, ГАУ ДО СО СШОР «Уктусские горы», ЦСП</t>
  </si>
  <si>
    <t>КОСТЯНЕЦ Денис 2004 КМС                                                                                    Свердловская область, г. Екатеринбург, ГАУ ДО СО СШОР «Уктусские горы»</t>
  </si>
  <si>
    <t>ПОЛИЦМЕРСКИЙ Егор 2007 1р.                                               Санкт-Петербург, ГБУ ДО СШОР "Трамплин" Выборгского района Санкт-Петербурга</t>
  </si>
  <si>
    <t>БУЛАНОВ Данил 2007 КМС                                                Московская область, ГБУ МО СШОР "Истина", ГБУ МО «ЦСП ОВС»</t>
  </si>
  <si>
    <t>HS 85-109 5км             9/1 этап</t>
  </si>
  <si>
    <t>HS 85-109 5км             9/2 этап</t>
  </si>
  <si>
    <t>HS 85-109 5км             9/3 этап</t>
  </si>
  <si>
    <t xml:space="preserve">HS 85-109 10км </t>
  </si>
  <si>
    <t>HS 85-109 СВЫШЕ 110        10км</t>
  </si>
  <si>
    <t>ЛЕБЕДИНСКИЙ Александр 2008 1р.                              Санкт-Петербург, ГБУ ДО СШОР "Трамплин" Выборгского района Санкт-Петербурга</t>
  </si>
  <si>
    <t>ТКАЛИЧ Марк 2008 1р.                                                                              Санкт-Петербург, ГБУ ДО СШОР "ШВСМ по ЗВС"</t>
  </si>
  <si>
    <t>Рейтинг                                                                 сезона 2023-2024г.г.                                                   по лыжному двоеборью</t>
  </si>
  <si>
    <t xml:space="preserve">            Утвержден      &lt;____&gt; ________________2024г.</t>
  </si>
  <si>
    <t>НОСКОВА Глафира 2006 МС                                                            Пермский край, г. Пермь, КГБУ «СШОР Старт»</t>
  </si>
  <si>
    <t>НОСКОВА Глафира 2008 МС                                                            Пермский край, г. Пермь, КГБУ «СШОР Старт»</t>
  </si>
  <si>
    <t>МАСТИЕВ Самир 1993 МС                                               Свердловская область, г. Екатеринбург, ГАУ СО СШОР «Уктусские горы»</t>
  </si>
  <si>
    <t>МИХАЙЛОВ Егор 2007 1р.                                             Санкт-Петербург, ГБУ ДО СШОР "ШВСМ по ЗВС"</t>
  </si>
  <si>
    <t>сумма этапов2</t>
  </si>
  <si>
    <t>очки2</t>
  </si>
  <si>
    <t>ЧР              HS 95</t>
  </si>
  <si>
    <t>ЧР            HS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</si>
</sst>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6"/>
      <name val="Arial"/>
      <family val="2"/>
      <charset val="204"/>
    </font>
    <font>
      <b/>
      <sz val="2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5">
    <xf numFmtId="0" fontId="0" fillId="0" borderId="0" xfId="0"/>
    <xf numFmtId="0" fontId="0" fillId="0" borderId="0" xfId="0" applyBorder="1" applyAlignment="1"/>
    <xf numFmtId="0" fontId="6" fillId="0" borderId="0" xfId="0" applyFont="1" applyBorder="1" applyAlignment="1">
      <alignment vertical="center" wrapText="1"/>
    </xf>
    <xf numFmtId="0" fontId="0" fillId="0" borderId="0" xfId="0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/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/>
    <xf numFmtId="0" fontId="11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17" fillId="2" borderId="0" xfId="0" applyFont="1" applyFill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0" fontId="14" fillId="2" borderId="4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left" vertical="center" wrapText="1" readingOrder="1"/>
    </xf>
    <xf numFmtId="0" fontId="14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 readingOrder="1"/>
    </xf>
    <xf numFmtId="0" fontId="16" fillId="2" borderId="0" xfId="0" applyFont="1" applyFill="1" applyBorder="1" applyAlignment="1">
      <alignment horizontal="left" vertical="center" wrapText="1" readingOrder="1"/>
    </xf>
    <xf numFmtId="0" fontId="16" fillId="2" borderId="5" xfId="0" applyFont="1" applyFill="1" applyBorder="1" applyAlignment="1">
      <alignment horizontal="left" vertical="center" wrapText="1" readingOrder="1"/>
    </xf>
    <xf numFmtId="0" fontId="14" fillId="2" borderId="0" xfId="0" applyFont="1" applyFill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2" borderId="8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 readingOrder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</cellXfs>
  <cellStyles count="3">
    <cellStyle name="TableStyleLight1" xfId="1" xr:uid="{00000000-0005-0000-0000-000000000000}"/>
    <cellStyle name="Обычный" xfId="0" builtinId="0"/>
    <cellStyle name="Обычный 2" xfId="2" xr:uid="{00000000-0005-0000-0000-000002000000}"/>
  </cellStyles>
  <dxfs count="13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1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4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z val="9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</dxf>
    <dxf>
      <border outline="0">
        <right style="thin">
          <color indexed="64"/>
        </right>
        <bottom style="thin">
          <color indexed="64"/>
        </bottom>
      </border>
    </dxf>
    <dxf>
      <fill>
        <patternFill>
          <fgColor indexed="64"/>
          <bgColor theme="0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</xdr:row>
      <xdr:rowOff>13607</xdr:rowOff>
    </xdr:from>
    <xdr:to>
      <xdr:col>8</xdr:col>
      <xdr:colOff>0</xdr:colOff>
      <xdr:row>33</xdr:row>
      <xdr:rowOff>56231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4643" y="2299607"/>
          <a:ext cx="3673928" cy="37981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</xdr:row>
      <xdr:rowOff>81641</xdr:rowOff>
    </xdr:from>
    <xdr:to>
      <xdr:col>9</xdr:col>
      <xdr:colOff>40821</xdr:colOff>
      <xdr:row>44</xdr:row>
      <xdr:rowOff>27213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1" y="3850820"/>
          <a:ext cx="4939393" cy="17417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M40" headerRowDxfId="134" dataDxfId="133" totalsRowDxfId="131" tableBorderDxfId="132">
  <autoFilter ref="A1:M40" xr:uid="{00000000-0009-0000-0100-000001000000}"/>
  <sortState xmlns:xlrd2="http://schemas.microsoft.com/office/spreadsheetml/2017/richdata2" ref="A2:M40">
    <sortCondition ref="M1:M40"/>
  </sortState>
  <tableColumns count="13">
    <tableColumn id="1" xr3:uid="{00000000-0010-0000-0000-000001000000}" name="Ф.И.О." totalsRowLabel="Итог" dataDxfId="130"/>
    <tableColumn id="2" xr3:uid="{00000000-0010-0000-0000-000002000000}" name="очки" dataDxfId="129" totalsRowDxfId="128"/>
    <tableColumn id="3" xr3:uid="{00000000-0010-0000-0000-000003000000}" name="HS 85-109 5км  1 этап" dataDxfId="127" totalsRowDxfId="126"/>
    <tableColumn id="4" xr3:uid="{00000000-0010-0000-0000-000004000000}" name="HS 85-109 5км  2 этап" dataDxfId="125" totalsRowDxfId="124"/>
    <tableColumn id="5" xr3:uid="{00000000-0010-0000-0000-000005000000}" name="HS 85-109  3 этап" dataDxfId="123" totalsRowDxfId="122"/>
    <tableColumn id="6" xr3:uid="{00000000-0010-0000-0000-000006000000}" name="HS 85-109  4 этап" dataDxfId="121" totalsRowDxfId="120"/>
    <tableColumn id="7" xr3:uid="{00000000-0010-0000-0000-000007000000}" name="HS 85-109  5 этап" dataDxfId="119" totalsRowDxfId="118"/>
    <tableColumn id="9" xr3:uid="{00000000-0010-0000-0000-000009000000}" name="HS 85-109  7 этап" dataDxfId="117" totalsRowDxfId="116"/>
    <tableColumn id="10" xr3:uid="{00000000-0010-0000-0000-00000A000000}" name="HS 85-109  8 этап" dataDxfId="115" totalsRowDxfId="114"/>
    <tableColumn id="14" xr3:uid="{00000000-0010-0000-0000-00000E000000}" name="HS 85-109  9 этап" dataDxfId="113" totalsRowDxfId="112"/>
    <tableColumn id="15" xr3:uid="{00000000-0010-0000-0000-00000F000000}" name="HS 85-109  10 этап" dataDxfId="111" totalsRowDxfId="110"/>
    <tableColumn id="11" xr3:uid="{00000000-0010-0000-0000-00000B000000}" name="Сумма" dataDxfId="109" totalsRowDxfId="108">
      <calculatedColumnFormula>SUM(Таблица1[[#This Row],[HS 85-109 5км  1 этап]:[HS 85-109  10 этап]])</calculatedColumnFormula>
    </tableColumn>
    <tableColumn id="12" xr3:uid="{00000000-0010-0000-0000-00000C000000}" name="место" totalsRowFunction="sum" dataDxfId="107" totalsRowDxfId="106">
      <calculatedColumnFormula>RANK(L2,$L$2:$L$40,0)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1000000}" name="Таблица9" displayName="Таблица9" ref="A1:F28" totalsRowShown="0" headerRowDxfId="105" dataDxfId="103" headerRowBorderDxfId="104" tableBorderDxfId="102" totalsRowBorderDxfId="101">
  <autoFilter ref="A1:F28" xr:uid="{00000000-0009-0000-0100-000009000000}"/>
  <sortState xmlns:xlrd2="http://schemas.microsoft.com/office/spreadsheetml/2017/richdata2" ref="A2:F28">
    <sortCondition ref="F1:F28"/>
  </sortState>
  <tableColumns count="6">
    <tableColumn id="1" xr3:uid="{00000000-0010-0000-0100-000001000000}" name="Ф.И. / д.р. / разряд / организация" dataDxfId="100"/>
    <tableColumn id="2" xr3:uid="{00000000-0010-0000-0100-000002000000}" name="очки" dataDxfId="99"/>
    <tableColumn id="3" xr3:uid="{00000000-0010-0000-0100-000003000000}" name="сумма этапов" dataDxfId="98">
      <calculatedColumnFormula>SUM(Таблица1[[#This Row],[HS 85-109 5км  1 этап]:[HS 85-109  10 этап]])</calculatedColumnFormula>
    </tableColumn>
    <tableColumn id="5" xr3:uid="{00000000-0010-0000-0100-000005000000}" name="ЧР               HS 95" dataDxfId="97"/>
    <tableColumn id="8" xr3:uid="{00000000-0010-0000-0100-000008000000}" name="Сумма" dataDxfId="96">
      <calculatedColumnFormula>SUM(C2,D2:D2)</calculatedColumnFormula>
    </tableColumn>
    <tableColumn id="9" xr3:uid="{00000000-0010-0000-0100-000009000000}" name="Место" dataDxfId="95">
      <calculatedColumnFormula>RANK(E2,$E$2:$E$28,0)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2000000}" name="Таблица13" displayName="Таблица13" ref="A1:G27" totalsRowShown="0" headerRowDxfId="94" dataDxfId="92" headerRowBorderDxfId="93" tableBorderDxfId="91" totalsRowBorderDxfId="90">
  <autoFilter ref="A1:G27" xr:uid="{00000000-0009-0000-0100-00000D000000}"/>
  <sortState xmlns:xlrd2="http://schemas.microsoft.com/office/spreadsheetml/2017/richdata2" ref="A2:G27">
    <sortCondition ref="G1:G27"/>
  </sortState>
  <tableColumns count="7">
    <tableColumn id="1" xr3:uid="{00000000-0010-0000-0200-000001000000}" name="Ф.И. / д.р. / разряд / организация" dataDxfId="89"/>
    <tableColumn id="2" xr3:uid="{00000000-0010-0000-0200-000002000000}" name="очки" dataDxfId="88"/>
    <tableColumn id="3" xr3:uid="{00000000-0010-0000-0200-000003000000}" name="сумма этапов" dataDxfId="87"/>
    <tableColumn id="5" xr3:uid="{00000000-0010-0000-0200-000005000000}" name="Ю-н" dataDxfId="86"/>
    <tableColumn id="6" xr3:uid="{00000000-0010-0000-0200-000006000000}" name="Ч-р" dataDxfId="85"/>
    <tableColumn id="8" xr3:uid="{00000000-0010-0000-0200-000008000000}" name="Сумма" dataDxfId="84">
      <calculatedColumnFormula>SUM(C2,D2:E2)</calculatedColumnFormula>
    </tableColumn>
    <tableColumn id="9" xr3:uid="{00000000-0010-0000-0200-000009000000}" name="Место" dataDxfId="83">
      <calculatedColumnFormula>RANK(F2,$F$2:$F$29,0)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3000000}" name="Таблица12" displayName="Таблица12" ref="A1:H31" totalsRowShown="0" headerRowDxfId="82" dataDxfId="80" headerRowBorderDxfId="81" tableBorderDxfId="79" totalsRowBorderDxfId="78">
  <autoFilter ref="A1:H31" xr:uid="{00000000-0009-0000-0100-00000C000000}"/>
  <sortState xmlns:xlrd2="http://schemas.microsoft.com/office/spreadsheetml/2017/richdata2" ref="A2:H31">
    <sortCondition ref="H1:H31"/>
  </sortState>
  <tableColumns count="8">
    <tableColumn id="1" xr3:uid="{00000000-0010-0000-0300-000001000000}" name="Ф.И. / д.р. / разряд / организация" dataDxfId="77"/>
    <tableColumn id="2" xr3:uid="{00000000-0010-0000-0300-000002000000}" name="очки" dataDxfId="76"/>
    <tableColumn id="3" xr3:uid="{00000000-0010-0000-0300-000003000000}" name="Сумма этапов" dataDxfId="75"/>
    <tableColumn id="5" xr3:uid="{00000000-0010-0000-0300-000005000000}" name="Юн 5км." dataDxfId="74"/>
    <tableColumn id="6" xr3:uid="{00000000-0010-0000-0300-000006000000}" name="Юнр " dataDxfId="73"/>
    <tableColumn id="7" xr3:uid="{00000000-0010-0000-0300-000007000000}" name="ЧР" dataDxfId="72"/>
    <tableColumn id="9" xr3:uid="{00000000-0010-0000-0300-000009000000}" name="Сумма" dataDxfId="71">
      <calculatedColumnFormula>SUM(C2,D2:F2)</calculatedColumnFormula>
    </tableColumn>
    <tableColumn id="10" xr3:uid="{00000000-0010-0000-0300-00000A000000}" name="Место" dataDxfId="70">
      <calculatedColumnFormula>RANK(G2,$G$2:$G$17,0)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Таблица53" displayName="Таблица53" ref="A1:F20" totalsRowShown="0" headerRowDxfId="69" dataDxfId="67" headerRowBorderDxfId="68" tableBorderDxfId="66">
  <autoFilter ref="A1:F20" xr:uid="{00000000-0009-0000-0100-000002000000}"/>
  <sortState xmlns:xlrd2="http://schemas.microsoft.com/office/spreadsheetml/2017/richdata2" ref="A2:F60">
    <sortCondition ref="F1:F60"/>
  </sortState>
  <tableColumns count="6">
    <tableColumn id="1" xr3:uid="{00000000-0010-0000-0400-000001000000}" name="Ф.И.О." dataDxfId="65"/>
    <tableColumn id="2" xr3:uid="{00000000-0010-0000-0400-000002000000}" name="очки" dataDxfId="64"/>
    <tableColumn id="3" xr3:uid="{00000000-0010-0000-0400-000003000000}" name="HS 85-109 10км " dataDxfId="63"/>
    <tableColumn id="13" xr3:uid="{00000000-0010-0000-0400-00000D000000}" name="HS 85-109 СВЫШЕ 110        10км" dataDxfId="62"/>
    <tableColumn id="11" xr3:uid="{00000000-0010-0000-0400-00000B000000}" name="Сумма этапов" dataDxfId="61">
      <calculatedColumnFormula>SUM(Таблица53[[#This Row],[HS 85-109 10км ]:[HS 85-109 СВЫШЕ 110        10км]])</calculatedColumnFormula>
    </tableColumn>
    <tableColumn id="12" xr3:uid="{00000000-0010-0000-0400-00000C000000}" name="Место" dataDxfId="60">
      <calculatedColumnFormula>RANK(E2,$E$2:$E$20,0)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Таблица5" displayName="Таблица5" ref="A1:N47" totalsRowShown="0" headerRowDxfId="59" dataDxfId="57" headerRowBorderDxfId="58" tableBorderDxfId="56">
  <autoFilter ref="A1:N47" xr:uid="{00000000-0009-0000-0100-000005000000}"/>
  <sortState xmlns:xlrd2="http://schemas.microsoft.com/office/spreadsheetml/2017/richdata2" ref="A2:N47">
    <sortCondition ref="N1:N47"/>
  </sortState>
  <tableColumns count="14">
    <tableColumn id="1" xr3:uid="{00000000-0010-0000-0500-000001000000}" name="Ф.И.О." dataDxfId="55"/>
    <tableColumn id="2" xr3:uid="{00000000-0010-0000-0500-000002000000}" name="очки" dataDxfId="54"/>
    <tableColumn id="3" xr3:uid="{00000000-0010-0000-0500-000003000000}" name="HS 85-109 10км          1 этап" dataDxfId="53"/>
    <tableColumn id="4" xr3:uid="{00000000-0010-0000-0500-000004000000}" name="HS 85-109 10км          2 этап" dataDxfId="52"/>
    <tableColumn id="5" xr3:uid="{00000000-0010-0000-0500-000005000000}" name="HS 85-109 15км          3 этап3" dataDxfId="51"/>
    <tableColumn id="6" xr3:uid="{00000000-0010-0000-0500-000006000000}" name="HS 85-109 10км           4 этап" dataDxfId="50"/>
    <tableColumn id="7" xr3:uid="{00000000-0010-0000-0500-000007000000}" name="HS 85-109 10км          5 этап" dataDxfId="49"/>
    <tableColumn id="9" xr3:uid="{00000000-0010-0000-0500-000009000000}" name="HS 85-109 10км            7 этап" dataDxfId="48"/>
    <tableColumn id="10" xr3:uid="{00000000-0010-0000-0500-00000A000000}" name="HS 85-109 10км            8 этап" dataDxfId="47"/>
    <tableColumn id="14" xr3:uid="{00000000-0010-0000-0500-00000E000000}" name="HS 85-109 5км             9/1 этап" dataDxfId="46"/>
    <tableColumn id="8" xr3:uid="{00000000-0010-0000-0500-000008000000}" name="HS 85-109 5км             9/2 этап" dataDxfId="45"/>
    <tableColumn id="13" xr3:uid="{00000000-0010-0000-0500-00000D000000}" name="HS 85-109 5км             9/3 этап" dataDxfId="44"/>
    <tableColumn id="11" xr3:uid="{00000000-0010-0000-0500-00000B000000}" name="Сумма этапов" dataDxfId="43"/>
    <tableColumn id="12" xr3:uid="{00000000-0010-0000-0500-00000C000000}" name="Место" dataDxfId="42">
      <calculatedColumnFormula>RANK(M2,$M$2:$M$47,0)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Таблица7" displayName="Таблица7" ref="A1:G46" totalsRowShown="0" headerRowDxfId="41" dataDxfId="39" headerRowBorderDxfId="40" tableBorderDxfId="38" totalsRowBorderDxfId="37">
  <autoFilter ref="A1:G46" xr:uid="{00000000-0009-0000-0100-000007000000}"/>
  <sortState xmlns:xlrd2="http://schemas.microsoft.com/office/spreadsheetml/2017/richdata2" ref="A2:H46">
    <sortCondition ref="G1:G46"/>
  </sortState>
  <tableColumns count="7">
    <tableColumn id="1" xr3:uid="{00000000-0010-0000-0600-000001000000}" name="Ф.И. / д.р. / разряд / организация" dataDxfId="36"/>
    <tableColumn id="3" xr3:uid="{00000000-0010-0000-0600-000003000000}" name="очки2" dataDxfId="35"/>
    <tableColumn id="5" xr3:uid="{00000000-0010-0000-0600-000005000000}" name="сумма этапов2" dataDxfId="34"/>
    <tableColumn id="6" xr3:uid="{00000000-0010-0000-0600-000006000000}" name="ЧР              HS 95" dataDxfId="33"/>
    <tableColumn id="11" xr3:uid="{00000000-0010-0000-0600-00000B000000}" name="ЧР            HS 110" dataDxfId="32"/>
    <tableColumn id="8" xr3:uid="{00000000-0010-0000-0600-000008000000}" name="Сумма" dataDxfId="31">
      <calculatedColumnFormula>SUM(B2,C2:D2)</calculatedColumnFormula>
    </tableColumn>
    <tableColumn id="9" xr3:uid="{00000000-0010-0000-0600-000009000000}" name="Место" dataDxfId="30">
      <calculatedColumnFormula>RANK(F2,$F$2:$F$46,0)</calculatedColumnFormula>
    </tableColumn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7000000}" name="Таблица11" displayName="Таблица11" ref="A1:I34" totalsRowShown="0" headerRowDxfId="29" dataDxfId="27" headerRowBorderDxfId="28" tableBorderDxfId="26" totalsRowBorderDxfId="25">
  <autoFilter ref="A1:I34" xr:uid="{00000000-0009-0000-0100-00000B000000}"/>
  <sortState xmlns:xlrd2="http://schemas.microsoft.com/office/spreadsheetml/2017/richdata2" ref="A2:I34">
    <sortCondition ref="I1:I34"/>
  </sortState>
  <tableColumns count="9">
    <tableColumn id="1" xr3:uid="{00000000-0010-0000-0700-000001000000}" name="Ф.И. / д.р. / разряд / организация" dataDxfId="24"/>
    <tableColumn id="2" xr3:uid="{00000000-0010-0000-0700-000002000000}" name="очки" dataDxfId="23"/>
    <tableColumn id="3" xr3:uid="{00000000-0010-0000-0700-000003000000}" name="Сумма этапов" dataDxfId="22"/>
    <tableColumn id="5" xr3:uid="{00000000-0010-0000-0700-000005000000}" name="Юн 5км" dataDxfId="21"/>
    <tableColumn id="7" xr3:uid="{00000000-0010-0000-0700-000007000000}" name="Юн 10км" dataDxfId="20"/>
    <tableColumn id="6" xr3:uid="{00000000-0010-0000-0700-000006000000}" name="HS 95" dataDxfId="19"/>
    <tableColumn id="10" xr3:uid="{00000000-0010-0000-0700-00000A000000}" name="HS 110 " dataDxfId="18"/>
    <tableColumn id="8" xr3:uid="{00000000-0010-0000-0700-000008000000}" name="Сумма" dataDxfId="17">
      <calculatedColumnFormula>SUM(C2,D2:G2)</calculatedColumnFormula>
    </tableColumn>
    <tableColumn id="9" xr3:uid="{00000000-0010-0000-0700-000009000000}" name="Место" dataDxfId="16">
      <calculatedColumnFormula>RANK(H2,$H$2:$H$28,0)</calculatedColumnFormula>
    </tableColumn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Таблица10" displayName="Таблица10" ref="A1:K32" totalsRowShown="0" headerRowDxfId="15" dataDxfId="13" headerRowBorderDxfId="14" tableBorderDxfId="12" totalsRowBorderDxfId="11">
  <autoFilter ref="A1:K32" xr:uid="{00000000-0009-0000-0100-00000A000000}"/>
  <sortState xmlns:xlrd2="http://schemas.microsoft.com/office/spreadsheetml/2017/richdata2" ref="A2:K32">
    <sortCondition ref="K1:K32"/>
  </sortState>
  <tableColumns count="11">
    <tableColumn id="1" xr3:uid="{00000000-0010-0000-0800-000001000000}" name="Ф.И. / д.р. / разряд / организация" dataDxfId="10"/>
    <tableColumn id="2" xr3:uid="{00000000-0010-0000-0800-000002000000}" name="очки" dataDxfId="9"/>
    <tableColumn id="3" xr3:uid="{00000000-0010-0000-0800-000003000000}" name="Сумма этапов" dataDxfId="8"/>
    <tableColumn id="5" xr3:uid="{00000000-0010-0000-0800-000005000000}" name="Юш 5км" dataDxfId="7"/>
    <tableColumn id="14" xr3:uid="{00000000-0010-0000-0800-00000E000000}" name="Юш 10км" dataDxfId="6"/>
    <tableColumn id="13" xr3:uid="{00000000-0010-0000-0800-00000D000000}" name="Юн 10км" dataDxfId="5"/>
    <tableColumn id="6" xr3:uid="{00000000-0010-0000-0800-000006000000}" name="Юн 5км" dataDxfId="4"/>
    <tableColumn id="7" xr3:uid="{00000000-0010-0000-0800-000007000000}" name="HS 95" dataDxfId="3"/>
    <tableColumn id="11" xr3:uid="{00000000-0010-0000-0800-00000B000000}" name="HS 110 " dataDxfId="2"/>
    <tableColumn id="9" xr3:uid="{00000000-0010-0000-0800-000009000000}" name="Сумма" dataDxfId="1">
      <calculatedColumnFormula>SUM(C2,D2:I2)</calculatedColumnFormula>
    </tableColumn>
    <tableColumn id="10" xr3:uid="{00000000-0010-0000-0800-00000A000000}" name="Место" dataDxfId="0">
      <calculatedColumnFormula>RANK(J2,$J$2:$J$32,0)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tabSelected="1" view="pageBreakPreview" topLeftCell="A16" zoomScaleSheetLayoutView="100" workbookViewId="0">
      <selection activeCell="K20" sqref="K20"/>
    </sheetView>
  </sheetViews>
  <sheetFormatPr defaultRowHeight="12.75" x14ac:dyDescent="0.2"/>
  <cols>
    <col min="12" max="12" width="6.42578125" customWidth="1"/>
  </cols>
  <sheetData>
    <row r="1" spans="1:10" x14ac:dyDescent="0.2">
      <c r="E1" s="123" t="s">
        <v>5</v>
      </c>
      <c r="F1" s="124"/>
      <c r="G1" s="124"/>
      <c r="H1" s="124"/>
      <c r="I1" s="124"/>
      <c r="J1" s="124"/>
    </row>
    <row r="2" spans="1:10" x14ac:dyDescent="0.2">
      <c r="E2" s="124"/>
      <c r="F2" s="124"/>
      <c r="G2" s="124"/>
      <c r="H2" s="124"/>
      <c r="I2" s="124"/>
      <c r="J2" s="124"/>
    </row>
    <row r="3" spans="1:10" x14ac:dyDescent="0.2">
      <c r="E3" s="124"/>
      <c r="F3" s="124"/>
      <c r="G3" s="124"/>
      <c r="H3" s="124"/>
      <c r="I3" s="124"/>
      <c r="J3" s="124"/>
    </row>
    <row r="4" spans="1:10" x14ac:dyDescent="0.2">
      <c r="E4" s="124"/>
      <c r="F4" s="124"/>
      <c r="G4" s="124"/>
      <c r="H4" s="124"/>
      <c r="I4" s="124"/>
      <c r="J4" s="124"/>
    </row>
    <row r="5" spans="1:10" x14ac:dyDescent="0.2">
      <c r="E5" s="124"/>
      <c r="F5" s="124"/>
      <c r="G5" s="124"/>
      <c r="H5" s="124"/>
      <c r="I5" s="124"/>
      <c r="J5" s="124"/>
    </row>
    <row r="6" spans="1:10" x14ac:dyDescent="0.2">
      <c r="E6" s="124"/>
      <c r="F6" s="124"/>
      <c r="G6" s="124"/>
      <c r="H6" s="124"/>
      <c r="I6" s="124"/>
      <c r="J6" s="124"/>
    </row>
    <row r="7" spans="1:10" x14ac:dyDescent="0.2">
      <c r="E7" s="124"/>
      <c r="F7" s="124"/>
      <c r="G7" s="124"/>
      <c r="H7" s="124"/>
      <c r="I7" s="124"/>
      <c r="J7" s="124"/>
    </row>
    <row r="8" spans="1:10" x14ac:dyDescent="0.2">
      <c r="E8" s="124"/>
      <c r="F8" s="124"/>
      <c r="G8" s="124"/>
      <c r="H8" s="124"/>
      <c r="I8" s="124"/>
      <c r="J8" s="124"/>
    </row>
    <row r="9" spans="1:10" x14ac:dyDescent="0.2">
      <c r="E9" s="124"/>
      <c r="F9" s="124"/>
      <c r="G9" s="124"/>
      <c r="H9" s="124"/>
      <c r="I9" s="124"/>
      <c r="J9" s="124"/>
    </row>
    <row r="10" spans="1:10" x14ac:dyDescent="0.2">
      <c r="E10" s="124"/>
      <c r="F10" s="124"/>
      <c r="G10" s="124"/>
      <c r="H10" s="124"/>
      <c r="I10" s="124"/>
      <c r="J10" s="124"/>
    </row>
    <row r="11" spans="1:10" x14ac:dyDescent="0.2">
      <c r="E11" s="124"/>
      <c r="F11" s="124"/>
      <c r="G11" s="124"/>
      <c r="H11" s="124"/>
      <c r="I11" s="124"/>
      <c r="J11" s="124"/>
    </row>
    <row r="12" spans="1:10" x14ac:dyDescent="0.2">
      <c r="E12" s="124"/>
      <c r="F12" s="124"/>
      <c r="G12" s="124"/>
      <c r="H12" s="124"/>
      <c r="I12" s="124"/>
      <c r="J12" s="124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ht="18.75" x14ac:dyDescent="0.2">
      <c r="A16" s="3"/>
      <c r="B16" s="3"/>
      <c r="C16" s="3"/>
      <c r="D16" s="3"/>
      <c r="E16" s="4"/>
      <c r="F16" s="3"/>
      <c r="G16" s="3"/>
      <c r="H16" s="3"/>
      <c r="I16" s="3"/>
      <c r="J16" s="3"/>
    </row>
    <row r="17" spans="1:10" ht="18.75" x14ac:dyDescent="0.2">
      <c r="A17" s="3"/>
      <c r="B17" s="3"/>
      <c r="C17" s="3"/>
      <c r="D17" s="3"/>
      <c r="E17" s="4"/>
      <c r="F17" s="3"/>
      <c r="G17" s="3"/>
      <c r="H17" s="3"/>
      <c r="I17" s="3"/>
      <c r="J17" s="3"/>
    </row>
    <row r="18" spans="1:10" ht="18.75" x14ac:dyDescent="0.2">
      <c r="A18" s="3"/>
      <c r="B18" s="3"/>
      <c r="C18" s="3"/>
      <c r="D18" s="3"/>
      <c r="E18" s="4"/>
      <c r="F18" s="3"/>
      <c r="G18" s="3"/>
      <c r="H18" s="3"/>
      <c r="I18" s="3"/>
      <c r="J18" s="3"/>
    </row>
    <row r="19" spans="1:10" ht="18.75" x14ac:dyDescent="0.2">
      <c r="A19" s="3"/>
      <c r="B19" s="3"/>
      <c r="C19" s="3"/>
      <c r="D19" s="3"/>
      <c r="E19" s="4"/>
      <c r="F19" s="3"/>
      <c r="G19" s="3"/>
      <c r="H19" s="3"/>
      <c r="I19" s="3"/>
      <c r="J19" s="3"/>
    </row>
    <row r="20" spans="1:10" ht="18.75" x14ac:dyDescent="0.2">
      <c r="A20" s="3"/>
      <c r="B20" s="3"/>
      <c r="C20" s="3"/>
      <c r="D20" s="3"/>
      <c r="E20" s="4"/>
      <c r="F20" s="3"/>
      <c r="G20" s="3"/>
      <c r="H20" s="3"/>
      <c r="I20" s="3"/>
      <c r="J20" s="3"/>
    </row>
    <row r="21" spans="1:10" ht="18.75" x14ac:dyDescent="0.2">
      <c r="A21" s="3"/>
      <c r="B21" s="3"/>
      <c r="C21" s="3"/>
      <c r="D21" s="3"/>
      <c r="E21" s="4"/>
      <c r="F21" s="3"/>
      <c r="G21" s="3"/>
      <c r="H21" s="3"/>
      <c r="I21" s="3"/>
      <c r="J21" s="3"/>
    </row>
    <row r="22" spans="1:10" ht="18.75" x14ac:dyDescent="0.2">
      <c r="A22" s="3"/>
      <c r="B22" s="3"/>
      <c r="C22" s="3"/>
      <c r="D22" s="3"/>
      <c r="E22" s="4"/>
      <c r="F22" s="3"/>
      <c r="G22" s="3"/>
      <c r="H22" s="3"/>
      <c r="I22" s="3"/>
      <c r="J22" s="3"/>
    </row>
    <row r="23" spans="1:10" ht="18.75" x14ac:dyDescent="0.3">
      <c r="A23" s="3"/>
      <c r="B23" s="3"/>
      <c r="C23" s="3"/>
      <c r="D23" s="3"/>
      <c r="E23" s="5"/>
      <c r="F23" s="3"/>
      <c r="G23" s="3"/>
      <c r="H23" s="3"/>
      <c r="I23" s="3"/>
      <c r="J23" s="3"/>
    </row>
    <row r="24" spans="1:10" ht="12.75" customHeight="1" x14ac:dyDescent="0.2">
      <c r="A24" s="3"/>
      <c r="B24" s="2"/>
      <c r="C24" s="2"/>
      <c r="D24" s="2"/>
      <c r="E24" s="2"/>
      <c r="F24" s="2"/>
      <c r="G24" s="2"/>
      <c r="H24" s="2"/>
      <c r="I24" s="2"/>
      <c r="J24" s="3"/>
    </row>
    <row r="25" spans="1:10" ht="12.75" customHeight="1" x14ac:dyDescent="0.2">
      <c r="A25" s="3"/>
      <c r="B25" s="2"/>
      <c r="C25" s="2"/>
      <c r="D25" s="2"/>
      <c r="E25" s="2"/>
      <c r="F25" s="2"/>
      <c r="G25" s="2"/>
      <c r="H25" s="2"/>
      <c r="I25" s="2"/>
      <c r="J25" s="3"/>
    </row>
    <row r="26" spans="1:10" ht="12.75" customHeight="1" x14ac:dyDescent="0.2">
      <c r="A26" s="3"/>
      <c r="B26" s="2"/>
      <c r="C26" s="2"/>
      <c r="D26" s="2"/>
      <c r="E26" s="2"/>
      <c r="F26" s="2"/>
      <c r="G26" s="2"/>
      <c r="H26" s="2"/>
      <c r="I26" s="2"/>
      <c r="J26" s="3"/>
    </row>
    <row r="27" spans="1:10" ht="12.75" customHeight="1" x14ac:dyDescent="0.2">
      <c r="A27" s="3"/>
      <c r="B27" s="2"/>
      <c r="C27" s="2"/>
      <c r="D27" s="2"/>
      <c r="E27" s="2"/>
      <c r="F27" s="2"/>
      <c r="G27" s="2"/>
      <c r="H27" s="2"/>
      <c r="I27" s="2"/>
      <c r="J27" s="3"/>
    </row>
    <row r="28" spans="1:10" ht="12.75" customHeight="1" x14ac:dyDescent="0.2">
      <c r="A28" s="3"/>
      <c r="B28" s="2"/>
      <c r="C28" s="2"/>
      <c r="D28" s="2"/>
      <c r="E28" s="2"/>
      <c r="F28" s="2"/>
      <c r="G28" s="2"/>
      <c r="H28" s="2"/>
      <c r="I28" s="2"/>
      <c r="J28" s="3"/>
    </row>
    <row r="29" spans="1:10" ht="12.75" customHeight="1" x14ac:dyDescent="0.2">
      <c r="A29" s="3"/>
      <c r="B29" s="2"/>
      <c r="C29" s="2"/>
      <c r="D29" s="2"/>
      <c r="E29" s="2"/>
      <c r="F29" s="2"/>
      <c r="G29" s="2"/>
      <c r="H29" s="2"/>
      <c r="I29" s="2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1"/>
      <c r="D35" s="1"/>
      <c r="E35" s="1"/>
      <c r="F35" s="1"/>
      <c r="G35" s="1"/>
      <c r="H35" s="1"/>
      <c r="I35" s="3"/>
      <c r="J35" s="3"/>
    </row>
    <row r="36" spans="1:10" x14ac:dyDescent="0.2">
      <c r="A36" s="3"/>
      <c r="B36" s="3"/>
      <c r="C36" s="1"/>
      <c r="D36" s="1"/>
      <c r="E36" s="1"/>
      <c r="F36" s="1"/>
      <c r="G36" s="1"/>
      <c r="H36" s="1"/>
      <c r="I36" s="3"/>
      <c r="J36" s="3"/>
    </row>
    <row r="37" spans="1:10" x14ac:dyDescent="0.2">
      <c r="A37" s="3"/>
      <c r="B37" s="3"/>
      <c r="C37" s="1"/>
      <c r="D37" s="1"/>
      <c r="E37" s="1"/>
      <c r="F37" s="1"/>
      <c r="G37" s="1"/>
      <c r="H37" s="1"/>
      <c r="I37" s="3"/>
      <c r="J37" s="3"/>
    </row>
    <row r="38" spans="1:10" x14ac:dyDescent="0.2">
      <c r="A38" s="3"/>
      <c r="B38" s="3"/>
      <c r="C38" s="1"/>
      <c r="D38" s="1"/>
      <c r="E38" s="1"/>
      <c r="F38" s="1"/>
      <c r="G38" s="1"/>
      <c r="H38" s="1"/>
      <c r="I38" s="3"/>
      <c r="J38" s="3"/>
    </row>
    <row r="39" spans="1:10" x14ac:dyDescent="0.2">
      <c r="A39" s="3"/>
      <c r="B39" s="3"/>
      <c r="C39" s="1"/>
      <c r="D39" s="1"/>
      <c r="E39" s="1"/>
      <c r="F39" s="1"/>
      <c r="G39" s="1"/>
      <c r="H39" s="1"/>
      <c r="I39" s="3"/>
      <c r="J39" s="3"/>
    </row>
    <row r="40" spans="1:10" x14ac:dyDescent="0.2">
      <c r="A40" s="3"/>
      <c r="B40" s="3"/>
      <c r="C40" s="1"/>
      <c r="D40" s="1"/>
      <c r="E40" s="1"/>
      <c r="F40" s="1"/>
      <c r="G40" s="1"/>
      <c r="H40" s="1"/>
      <c r="I40" s="3"/>
      <c r="J40" s="3"/>
    </row>
    <row r="41" spans="1:10" x14ac:dyDescent="0.2">
      <c r="A41" s="3"/>
      <c r="B41" s="3"/>
      <c r="C41" s="1"/>
      <c r="D41" s="1"/>
      <c r="E41" s="1"/>
      <c r="F41" s="1"/>
      <c r="G41" s="1"/>
      <c r="H41" s="1"/>
      <c r="I41" s="3"/>
      <c r="J41" s="3"/>
    </row>
    <row r="42" spans="1:10" x14ac:dyDescent="0.2">
      <c r="A42" s="3"/>
      <c r="B42" s="3"/>
      <c r="C42" s="1"/>
      <c r="D42" s="1"/>
      <c r="E42" s="1"/>
      <c r="F42" s="1"/>
      <c r="G42" s="1"/>
      <c r="H42" s="1"/>
      <c r="I42" s="3"/>
      <c r="J42" s="3"/>
    </row>
    <row r="43" spans="1:10" x14ac:dyDescent="0.2">
      <c r="A43" s="3"/>
      <c r="B43" s="3"/>
      <c r="C43" s="1"/>
      <c r="D43" s="1"/>
      <c r="E43" s="1"/>
      <c r="F43" s="1"/>
      <c r="G43" s="1"/>
      <c r="H43" s="1"/>
      <c r="I43" s="3"/>
      <c r="J43" s="3"/>
    </row>
    <row r="44" spans="1:10" x14ac:dyDescent="0.2">
      <c r="A44" s="3"/>
      <c r="B44" s="3"/>
      <c r="C44" s="1"/>
      <c r="D44" s="1"/>
      <c r="E44" s="1"/>
      <c r="F44" s="1"/>
      <c r="G44" s="1"/>
      <c r="H44" s="1"/>
      <c r="I44" s="3"/>
      <c r="J44" s="3"/>
    </row>
    <row r="45" spans="1:10" x14ac:dyDescent="0.2">
      <c r="A45" s="3"/>
      <c r="B45" s="3"/>
      <c r="C45" s="1"/>
      <c r="D45" s="1"/>
      <c r="E45" s="1"/>
      <c r="F45" s="1"/>
      <c r="G45" s="1"/>
      <c r="H45" s="1"/>
      <c r="I45" s="3"/>
      <c r="J45" s="3"/>
    </row>
    <row r="46" spans="1:10" ht="12.75" customHeight="1" x14ac:dyDescent="0.2">
      <c r="A46" s="3"/>
      <c r="B46" s="122" t="s">
        <v>184</v>
      </c>
      <c r="C46" s="122"/>
      <c r="D46" s="122"/>
      <c r="E46" s="122"/>
      <c r="F46" s="122"/>
      <c r="G46" s="122"/>
      <c r="H46" s="122"/>
      <c r="I46" s="122"/>
      <c r="J46" s="3"/>
    </row>
    <row r="47" spans="1:10" ht="12.75" customHeight="1" x14ac:dyDescent="0.2">
      <c r="A47" s="3"/>
      <c r="B47" s="122"/>
      <c r="C47" s="122"/>
      <c r="D47" s="122"/>
      <c r="E47" s="122"/>
      <c r="F47" s="122"/>
      <c r="G47" s="122"/>
      <c r="H47" s="122"/>
      <c r="I47" s="122"/>
      <c r="J47" s="3"/>
    </row>
    <row r="48" spans="1:10" ht="12.75" customHeight="1" x14ac:dyDescent="0.2">
      <c r="A48" s="3"/>
      <c r="B48" s="122"/>
      <c r="C48" s="122"/>
      <c r="D48" s="122"/>
      <c r="E48" s="122"/>
      <c r="F48" s="122"/>
      <c r="G48" s="122"/>
      <c r="H48" s="122"/>
      <c r="I48" s="122"/>
      <c r="J48" s="3"/>
    </row>
    <row r="49" spans="1:10" ht="12.75" customHeight="1" x14ac:dyDescent="0.2">
      <c r="A49" s="3"/>
      <c r="B49" s="122"/>
      <c r="C49" s="122"/>
      <c r="D49" s="122"/>
      <c r="E49" s="122"/>
      <c r="F49" s="122"/>
      <c r="G49" s="122"/>
      <c r="H49" s="122"/>
      <c r="I49" s="122"/>
      <c r="J49" s="3"/>
    </row>
    <row r="50" spans="1:10" x14ac:dyDescent="0.2">
      <c r="A50" s="3"/>
      <c r="B50" s="122"/>
      <c r="C50" s="122"/>
      <c r="D50" s="122"/>
      <c r="E50" s="122"/>
      <c r="F50" s="122"/>
      <c r="G50" s="122"/>
      <c r="H50" s="122"/>
      <c r="I50" s="122"/>
      <c r="J50" s="3"/>
    </row>
    <row r="51" spans="1:10" x14ac:dyDescent="0.2">
      <c r="A51" s="3"/>
      <c r="B51" s="121" t="s">
        <v>185</v>
      </c>
      <c r="C51" s="121"/>
      <c r="D51" s="121"/>
      <c r="E51" s="121"/>
      <c r="F51" s="121"/>
      <c r="G51" s="121"/>
      <c r="H51" s="121"/>
      <c r="I51" s="121"/>
      <c r="J51" s="3"/>
    </row>
    <row r="52" spans="1:10" x14ac:dyDescent="0.2">
      <c r="A52" s="3"/>
      <c r="B52" s="121"/>
      <c r="C52" s="121"/>
      <c r="D52" s="121"/>
      <c r="E52" s="121"/>
      <c r="F52" s="121"/>
      <c r="G52" s="121"/>
      <c r="H52" s="121"/>
      <c r="I52" s="121"/>
      <c r="J52" s="3"/>
    </row>
    <row r="53" spans="1:10" x14ac:dyDescent="0.2">
      <c r="A53" s="3"/>
      <c r="B53" s="121"/>
      <c r="C53" s="121"/>
      <c r="D53" s="121"/>
      <c r="E53" s="121"/>
      <c r="F53" s="121"/>
      <c r="G53" s="121"/>
      <c r="H53" s="121"/>
      <c r="I53" s="121"/>
      <c r="J53" s="3"/>
    </row>
    <row r="54" spans="1:10" x14ac:dyDescent="0.2">
      <c r="A54" s="3"/>
      <c r="B54" s="121"/>
      <c r="C54" s="121"/>
      <c r="D54" s="121"/>
      <c r="E54" s="121"/>
      <c r="F54" s="121"/>
      <c r="G54" s="121"/>
      <c r="H54" s="121"/>
      <c r="I54" s="121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</sheetData>
  <mergeCells count="3">
    <mergeCell ref="B51:I54"/>
    <mergeCell ref="B46:I50"/>
    <mergeCell ref="E1:J12"/>
  </mergeCells>
  <printOptions horizontalCentered="1" verticalCentered="1"/>
  <pageMargins left="0" right="0" top="0" bottom="0" header="0.31496062992125984" footer="0.31496062992125984"/>
  <pageSetup paperSize="9" scale="9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2"/>
  <sheetViews>
    <sheetView view="pageBreakPreview" zoomScale="90" zoomScaleSheetLayoutView="90" workbookViewId="0">
      <selection activeCell="G27" sqref="G27"/>
    </sheetView>
  </sheetViews>
  <sheetFormatPr defaultRowHeight="18" x14ac:dyDescent="0.2"/>
  <cols>
    <col min="1" max="1" width="43.28515625" style="12" customWidth="1"/>
    <col min="2" max="3" width="6.7109375" style="14" customWidth="1"/>
    <col min="4" max="7" width="6.7109375" style="11" customWidth="1"/>
    <col min="8" max="9" width="6.7109375" style="14" customWidth="1"/>
    <col min="10" max="11" width="6.7109375" style="22" customWidth="1"/>
  </cols>
  <sheetData>
    <row r="1" spans="1:11" ht="26.25" customHeight="1" x14ac:dyDescent="0.2">
      <c r="A1" s="23" t="s">
        <v>58</v>
      </c>
      <c r="B1" s="16" t="s">
        <v>2</v>
      </c>
      <c r="C1" s="17" t="s">
        <v>6</v>
      </c>
      <c r="D1" s="26" t="s">
        <v>92</v>
      </c>
      <c r="E1" s="26" t="s">
        <v>91</v>
      </c>
      <c r="F1" s="26" t="s">
        <v>87</v>
      </c>
      <c r="G1" s="26" t="s">
        <v>86</v>
      </c>
      <c r="H1" s="16" t="s">
        <v>14</v>
      </c>
      <c r="I1" s="16" t="s">
        <v>15</v>
      </c>
      <c r="J1" s="27" t="s">
        <v>4</v>
      </c>
      <c r="K1" s="19" t="s">
        <v>3</v>
      </c>
    </row>
    <row r="2" spans="1:11" s="15" customFormat="1" ht="39" customHeight="1" x14ac:dyDescent="0.2">
      <c r="A2" s="101" t="s">
        <v>21</v>
      </c>
      <c r="B2" s="102" t="s">
        <v>2</v>
      </c>
      <c r="C2" s="114">
        <v>29</v>
      </c>
      <c r="D2" s="114">
        <v>40</v>
      </c>
      <c r="E2" s="114">
        <v>35</v>
      </c>
      <c r="F2" s="114">
        <v>28</v>
      </c>
      <c r="G2" s="114">
        <v>35</v>
      </c>
      <c r="H2" s="114">
        <v>15</v>
      </c>
      <c r="I2" s="114"/>
      <c r="J2" s="41">
        <f t="shared" ref="J2:J32" si="0">SUM(C2,D2:I2)</f>
        <v>182</v>
      </c>
      <c r="K2" s="103">
        <f t="shared" ref="K2:K32" si="1">RANK(J2,$J$2:$J$32,0)</f>
        <v>1</v>
      </c>
    </row>
    <row r="3" spans="1:11" s="15" customFormat="1" ht="39" customHeight="1" x14ac:dyDescent="0.2">
      <c r="A3" s="101" t="s">
        <v>44</v>
      </c>
      <c r="B3" s="102" t="s">
        <v>2</v>
      </c>
      <c r="C3" s="114">
        <v>44</v>
      </c>
      <c r="D3" s="114"/>
      <c r="E3" s="114">
        <v>40</v>
      </c>
      <c r="F3" s="114">
        <v>35</v>
      </c>
      <c r="G3" s="114">
        <v>40</v>
      </c>
      <c r="H3" s="114">
        <v>8</v>
      </c>
      <c r="I3" s="114">
        <v>8</v>
      </c>
      <c r="J3" s="41">
        <f t="shared" si="0"/>
        <v>175</v>
      </c>
      <c r="K3" s="103">
        <f t="shared" si="1"/>
        <v>2</v>
      </c>
    </row>
    <row r="4" spans="1:11" s="15" customFormat="1" ht="39" customHeight="1" x14ac:dyDescent="0.2">
      <c r="A4" s="101" t="s">
        <v>63</v>
      </c>
      <c r="B4" s="102" t="s">
        <v>2</v>
      </c>
      <c r="C4" s="114">
        <v>22</v>
      </c>
      <c r="D4" s="114">
        <v>35</v>
      </c>
      <c r="E4" s="114">
        <v>30</v>
      </c>
      <c r="F4" s="114">
        <v>13</v>
      </c>
      <c r="G4" s="114">
        <v>26</v>
      </c>
      <c r="H4" s="114">
        <v>22</v>
      </c>
      <c r="I4" s="114">
        <v>16</v>
      </c>
      <c r="J4" s="41">
        <f t="shared" si="0"/>
        <v>164</v>
      </c>
      <c r="K4" s="103">
        <f t="shared" si="1"/>
        <v>3</v>
      </c>
    </row>
    <row r="5" spans="1:11" s="15" customFormat="1" ht="39" customHeight="1" x14ac:dyDescent="0.2">
      <c r="A5" s="101" t="s">
        <v>54</v>
      </c>
      <c r="B5" s="102" t="s">
        <v>2</v>
      </c>
      <c r="C5" s="114">
        <v>7</v>
      </c>
      <c r="D5" s="114">
        <v>30</v>
      </c>
      <c r="E5" s="114">
        <v>26</v>
      </c>
      <c r="F5" s="114">
        <v>22</v>
      </c>
      <c r="G5" s="114">
        <v>22</v>
      </c>
      <c r="H5" s="114"/>
      <c r="I5" s="114">
        <v>13</v>
      </c>
      <c r="J5" s="41">
        <f t="shared" si="0"/>
        <v>120</v>
      </c>
      <c r="K5" s="103">
        <f t="shared" si="1"/>
        <v>4</v>
      </c>
    </row>
    <row r="6" spans="1:11" s="15" customFormat="1" ht="39" customHeight="1" x14ac:dyDescent="0.2">
      <c r="A6" s="101" t="s">
        <v>96</v>
      </c>
      <c r="B6" s="102" t="s">
        <v>2</v>
      </c>
      <c r="C6" s="114">
        <v>12</v>
      </c>
      <c r="D6" s="114">
        <v>26</v>
      </c>
      <c r="E6" s="114">
        <v>28</v>
      </c>
      <c r="F6" s="114">
        <v>10</v>
      </c>
      <c r="G6" s="114">
        <v>24</v>
      </c>
      <c r="H6" s="114"/>
      <c r="I6" s="114"/>
      <c r="J6" s="41">
        <f t="shared" si="0"/>
        <v>100</v>
      </c>
      <c r="K6" s="103">
        <f t="shared" si="1"/>
        <v>5</v>
      </c>
    </row>
    <row r="7" spans="1:11" s="15" customFormat="1" ht="39" customHeight="1" x14ac:dyDescent="0.2">
      <c r="A7" s="101" t="s">
        <v>94</v>
      </c>
      <c r="B7" s="102" t="s">
        <v>2</v>
      </c>
      <c r="C7" s="114">
        <v>2</v>
      </c>
      <c r="D7" s="114">
        <v>28</v>
      </c>
      <c r="E7" s="114">
        <v>24</v>
      </c>
      <c r="F7" s="114"/>
      <c r="G7" s="114">
        <v>10</v>
      </c>
      <c r="H7" s="114"/>
      <c r="I7" s="114">
        <v>7</v>
      </c>
      <c r="J7" s="41">
        <f t="shared" si="0"/>
        <v>71</v>
      </c>
      <c r="K7" s="103">
        <f t="shared" si="1"/>
        <v>6</v>
      </c>
    </row>
    <row r="8" spans="1:11" s="15" customFormat="1" ht="39" customHeight="1" x14ac:dyDescent="0.2">
      <c r="A8" s="101" t="s">
        <v>95</v>
      </c>
      <c r="B8" s="102" t="s">
        <v>2</v>
      </c>
      <c r="C8" s="114">
        <v>3</v>
      </c>
      <c r="D8" s="114">
        <v>22</v>
      </c>
      <c r="E8" s="114">
        <v>16</v>
      </c>
      <c r="F8" s="114">
        <v>9</v>
      </c>
      <c r="G8" s="114">
        <v>8</v>
      </c>
      <c r="H8" s="114">
        <v>4</v>
      </c>
      <c r="I8" s="114"/>
      <c r="J8" s="41">
        <f t="shared" si="0"/>
        <v>62</v>
      </c>
      <c r="K8" s="103">
        <f t="shared" si="1"/>
        <v>7</v>
      </c>
    </row>
    <row r="9" spans="1:11" s="15" customFormat="1" ht="39" customHeight="1" x14ac:dyDescent="0.2">
      <c r="A9" s="101" t="s">
        <v>93</v>
      </c>
      <c r="B9" s="102" t="s">
        <v>2</v>
      </c>
      <c r="C9" s="114">
        <v>7</v>
      </c>
      <c r="D9" s="114">
        <v>12</v>
      </c>
      <c r="E9" s="114">
        <v>22</v>
      </c>
      <c r="F9" s="114">
        <v>6</v>
      </c>
      <c r="G9" s="114">
        <v>14</v>
      </c>
      <c r="H9" s="114"/>
      <c r="I9" s="114"/>
      <c r="J9" s="41">
        <f t="shared" si="0"/>
        <v>61</v>
      </c>
      <c r="K9" s="103">
        <f t="shared" si="1"/>
        <v>8</v>
      </c>
    </row>
    <row r="10" spans="1:11" s="15" customFormat="1" ht="39" customHeight="1" x14ac:dyDescent="0.2">
      <c r="A10" s="104" t="s">
        <v>99</v>
      </c>
      <c r="B10" s="102" t="s">
        <v>2</v>
      </c>
      <c r="C10" s="114">
        <v>2</v>
      </c>
      <c r="D10" s="114">
        <v>24</v>
      </c>
      <c r="E10" s="114">
        <v>15</v>
      </c>
      <c r="F10" s="114">
        <v>12</v>
      </c>
      <c r="G10" s="114"/>
      <c r="H10" s="114"/>
      <c r="I10" s="114"/>
      <c r="J10" s="41">
        <f t="shared" si="0"/>
        <v>53</v>
      </c>
      <c r="K10" s="103">
        <f t="shared" si="1"/>
        <v>9</v>
      </c>
    </row>
    <row r="11" spans="1:11" s="15" customFormat="1" ht="39" customHeight="1" x14ac:dyDescent="0.2">
      <c r="A11" s="101" t="s">
        <v>52</v>
      </c>
      <c r="B11" s="102" t="s">
        <v>2</v>
      </c>
      <c r="C11" s="114">
        <v>9</v>
      </c>
      <c r="D11" s="114"/>
      <c r="E11" s="114">
        <v>18</v>
      </c>
      <c r="F11" s="114">
        <v>8</v>
      </c>
      <c r="G11" s="114">
        <v>11</v>
      </c>
      <c r="H11" s="114">
        <v>6</v>
      </c>
      <c r="I11" s="114"/>
      <c r="J11" s="41">
        <f t="shared" si="0"/>
        <v>52</v>
      </c>
      <c r="K11" s="103">
        <f t="shared" si="1"/>
        <v>10</v>
      </c>
    </row>
    <row r="12" spans="1:11" s="15" customFormat="1" ht="39" customHeight="1" x14ac:dyDescent="0.2">
      <c r="A12" s="101" t="s">
        <v>134</v>
      </c>
      <c r="B12" s="102" t="s">
        <v>2</v>
      </c>
      <c r="C12" s="114">
        <v>2</v>
      </c>
      <c r="D12" s="114">
        <v>18</v>
      </c>
      <c r="E12" s="114">
        <v>13</v>
      </c>
      <c r="F12" s="114"/>
      <c r="G12" s="114"/>
      <c r="H12" s="114"/>
      <c r="I12" s="114"/>
      <c r="J12" s="41">
        <f t="shared" si="0"/>
        <v>33</v>
      </c>
      <c r="K12" s="103">
        <f t="shared" si="1"/>
        <v>11</v>
      </c>
    </row>
    <row r="13" spans="1:11" s="15" customFormat="1" ht="39" customHeight="1" x14ac:dyDescent="0.2">
      <c r="A13" s="101" t="s">
        <v>133</v>
      </c>
      <c r="B13" s="102" t="s">
        <v>2</v>
      </c>
      <c r="C13" s="114">
        <v>11</v>
      </c>
      <c r="D13" s="114"/>
      <c r="E13" s="114">
        <v>20</v>
      </c>
      <c r="F13" s="115"/>
      <c r="G13" s="115"/>
      <c r="H13" s="114"/>
      <c r="I13" s="114"/>
      <c r="J13" s="41">
        <f t="shared" si="0"/>
        <v>31</v>
      </c>
      <c r="K13" s="103">
        <f t="shared" si="1"/>
        <v>12</v>
      </c>
    </row>
    <row r="14" spans="1:11" s="15" customFormat="1" ht="39" customHeight="1" x14ac:dyDescent="0.2">
      <c r="A14" s="101" t="s">
        <v>98</v>
      </c>
      <c r="B14" s="102" t="s">
        <v>2</v>
      </c>
      <c r="C14" s="114"/>
      <c r="D14" s="114">
        <v>20</v>
      </c>
      <c r="E14" s="114">
        <v>10</v>
      </c>
      <c r="F14" s="114"/>
      <c r="G14" s="114"/>
      <c r="H14" s="114"/>
      <c r="I14" s="114"/>
      <c r="J14" s="41">
        <f t="shared" si="0"/>
        <v>30</v>
      </c>
      <c r="K14" s="103">
        <f t="shared" si="1"/>
        <v>13</v>
      </c>
    </row>
    <row r="15" spans="1:11" ht="39" customHeight="1" x14ac:dyDescent="0.2">
      <c r="A15" s="116" t="s">
        <v>64</v>
      </c>
      <c r="B15" s="102" t="s">
        <v>2</v>
      </c>
      <c r="C15" s="114"/>
      <c r="D15" s="114">
        <v>16</v>
      </c>
      <c r="E15" s="114">
        <v>12</v>
      </c>
      <c r="F15" s="114"/>
      <c r="G15" s="114"/>
      <c r="H15" s="114"/>
      <c r="I15" s="114"/>
      <c r="J15" s="41">
        <f t="shared" si="0"/>
        <v>28</v>
      </c>
      <c r="K15" s="103">
        <f t="shared" si="1"/>
        <v>14</v>
      </c>
    </row>
    <row r="16" spans="1:11" ht="39" customHeight="1" x14ac:dyDescent="0.2">
      <c r="A16" s="101" t="s">
        <v>135</v>
      </c>
      <c r="B16" s="102" t="s">
        <v>2</v>
      </c>
      <c r="C16" s="114"/>
      <c r="D16" s="114">
        <v>15</v>
      </c>
      <c r="E16" s="114">
        <v>11</v>
      </c>
      <c r="F16" s="114">
        <v>2</v>
      </c>
      <c r="G16" s="114"/>
      <c r="H16" s="114"/>
      <c r="I16" s="114"/>
      <c r="J16" s="41">
        <f t="shared" si="0"/>
        <v>28</v>
      </c>
      <c r="K16" s="103">
        <f t="shared" si="1"/>
        <v>14</v>
      </c>
    </row>
    <row r="17" spans="1:11" ht="39" customHeight="1" x14ac:dyDescent="0.2">
      <c r="A17" s="101" t="s">
        <v>136</v>
      </c>
      <c r="B17" s="102" t="s">
        <v>2</v>
      </c>
      <c r="C17" s="114"/>
      <c r="D17" s="114">
        <v>10</v>
      </c>
      <c r="E17" s="114">
        <v>9</v>
      </c>
      <c r="F17" s="114"/>
      <c r="G17" s="114"/>
      <c r="H17" s="114"/>
      <c r="I17" s="114"/>
      <c r="J17" s="41">
        <f t="shared" si="0"/>
        <v>19</v>
      </c>
      <c r="K17" s="103">
        <f t="shared" si="1"/>
        <v>16</v>
      </c>
    </row>
    <row r="18" spans="1:11" ht="39" customHeight="1" x14ac:dyDescent="0.2">
      <c r="A18" s="101" t="s">
        <v>97</v>
      </c>
      <c r="B18" s="102" t="s">
        <v>2</v>
      </c>
      <c r="C18" s="114"/>
      <c r="D18" s="114"/>
      <c r="E18" s="114">
        <v>14</v>
      </c>
      <c r="F18" s="114"/>
      <c r="G18" s="114">
        <v>3</v>
      </c>
      <c r="H18" s="114"/>
      <c r="I18" s="114"/>
      <c r="J18" s="41">
        <f t="shared" si="0"/>
        <v>17</v>
      </c>
      <c r="K18" s="103">
        <f t="shared" si="1"/>
        <v>17</v>
      </c>
    </row>
    <row r="19" spans="1:11" ht="39" customHeight="1" x14ac:dyDescent="0.2">
      <c r="A19" s="101" t="s">
        <v>139</v>
      </c>
      <c r="B19" s="102" t="s">
        <v>2</v>
      </c>
      <c r="C19" s="114"/>
      <c r="D19" s="114">
        <v>11</v>
      </c>
      <c r="E19" s="114">
        <v>6</v>
      </c>
      <c r="F19" s="114"/>
      <c r="G19" s="114"/>
      <c r="H19" s="114"/>
      <c r="I19" s="114"/>
      <c r="J19" s="41">
        <f t="shared" si="0"/>
        <v>17</v>
      </c>
      <c r="K19" s="103">
        <f t="shared" si="1"/>
        <v>17</v>
      </c>
    </row>
    <row r="20" spans="1:11" ht="39" customHeight="1" x14ac:dyDescent="0.2">
      <c r="A20" s="101" t="s">
        <v>142</v>
      </c>
      <c r="B20" s="102" t="s">
        <v>2</v>
      </c>
      <c r="C20" s="114"/>
      <c r="D20" s="114">
        <v>13</v>
      </c>
      <c r="E20" s="114">
        <v>3</v>
      </c>
      <c r="F20" s="114"/>
      <c r="G20" s="114"/>
      <c r="H20" s="114"/>
      <c r="I20" s="114"/>
      <c r="J20" s="41">
        <f t="shared" si="0"/>
        <v>16</v>
      </c>
      <c r="K20" s="103">
        <f t="shared" si="1"/>
        <v>19</v>
      </c>
    </row>
    <row r="21" spans="1:11" ht="35.25" customHeight="1" x14ac:dyDescent="0.2">
      <c r="A21" s="111" t="s">
        <v>155</v>
      </c>
      <c r="B21" s="106" t="s">
        <v>2</v>
      </c>
      <c r="C21" s="115"/>
      <c r="D21" s="114">
        <v>14</v>
      </c>
      <c r="E21" s="114"/>
      <c r="F21" s="115"/>
      <c r="G21" s="115"/>
      <c r="H21" s="115"/>
      <c r="I21" s="115"/>
      <c r="J21" s="107">
        <f t="shared" si="0"/>
        <v>14</v>
      </c>
      <c r="K21" s="108">
        <f t="shared" si="1"/>
        <v>20</v>
      </c>
    </row>
    <row r="22" spans="1:11" ht="39" customHeight="1" x14ac:dyDescent="0.2">
      <c r="A22" s="101" t="s">
        <v>137</v>
      </c>
      <c r="B22" s="102" t="s">
        <v>2</v>
      </c>
      <c r="C22" s="114"/>
      <c r="D22" s="114">
        <v>4</v>
      </c>
      <c r="E22" s="114">
        <v>8</v>
      </c>
      <c r="F22" s="114"/>
      <c r="G22" s="114"/>
      <c r="H22" s="114"/>
      <c r="I22" s="114"/>
      <c r="J22" s="41">
        <f t="shared" si="0"/>
        <v>12</v>
      </c>
      <c r="K22" s="103">
        <f t="shared" si="1"/>
        <v>21</v>
      </c>
    </row>
    <row r="23" spans="1:11" ht="39" customHeight="1" x14ac:dyDescent="0.2">
      <c r="A23" s="101" t="s">
        <v>138</v>
      </c>
      <c r="B23" s="102" t="s">
        <v>2</v>
      </c>
      <c r="C23" s="114"/>
      <c r="D23" s="114">
        <v>5</v>
      </c>
      <c r="E23" s="114">
        <v>7</v>
      </c>
      <c r="F23" s="114"/>
      <c r="G23" s="114"/>
      <c r="H23" s="114"/>
      <c r="I23" s="114"/>
      <c r="J23" s="41">
        <f t="shared" si="0"/>
        <v>12</v>
      </c>
      <c r="K23" s="103">
        <f t="shared" si="1"/>
        <v>21</v>
      </c>
    </row>
    <row r="24" spans="1:11" ht="39" customHeight="1" x14ac:dyDescent="0.2">
      <c r="A24" s="111" t="s">
        <v>140</v>
      </c>
      <c r="B24" s="106" t="s">
        <v>2</v>
      </c>
      <c r="C24" s="115"/>
      <c r="D24" s="115">
        <v>7</v>
      </c>
      <c r="E24" s="115">
        <v>5</v>
      </c>
      <c r="F24" s="115"/>
      <c r="G24" s="115"/>
      <c r="H24" s="115"/>
      <c r="I24" s="115"/>
      <c r="J24" s="107">
        <f t="shared" si="0"/>
        <v>12</v>
      </c>
      <c r="K24" s="108">
        <f t="shared" si="1"/>
        <v>21</v>
      </c>
    </row>
    <row r="25" spans="1:11" ht="39" customHeight="1" x14ac:dyDescent="0.2">
      <c r="A25" s="101" t="s">
        <v>189</v>
      </c>
      <c r="B25" s="102" t="s">
        <v>2</v>
      </c>
      <c r="C25" s="114"/>
      <c r="D25" s="114">
        <v>8</v>
      </c>
      <c r="E25" s="114">
        <v>2</v>
      </c>
      <c r="F25" s="114"/>
      <c r="G25" s="114"/>
      <c r="H25" s="114"/>
      <c r="I25" s="114"/>
      <c r="J25" s="41">
        <f t="shared" si="0"/>
        <v>10</v>
      </c>
      <c r="K25" s="103">
        <f t="shared" si="1"/>
        <v>24</v>
      </c>
    </row>
    <row r="26" spans="1:11" ht="39" customHeight="1" x14ac:dyDescent="0.2">
      <c r="A26" s="117" t="s">
        <v>156</v>
      </c>
      <c r="B26" s="102" t="s">
        <v>2</v>
      </c>
      <c r="C26" s="114"/>
      <c r="D26" s="115">
        <v>9</v>
      </c>
      <c r="E26" s="115"/>
      <c r="F26" s="114"/>
      <c r="G26" s="114"/>
      <c r="H26" s="114"/>
      <c r="I26" s="114"/>
      <c r="J26" s="41">
        <f t="shared" si="0"/>
        <v>9</v>
      </c>
      <c r="K26" s="103">
        <f t="shared" si="1"/>
        <v>25</v>
      </c>
    </row>
    <row r="27" spans="1:11" ht="39" customHeight="1" x14ac:dyDescent="0.2">
      <c r="A27" s="116" t="s">
        <v>157</v>
      </c>
      <c r="B27" s="106" t="s">
        <v>2</v>
      </c>
      <c r="C27" s="115"/>
      <c r="D27" s="115">
        <v>6</v>
      </c>
      <c r="E27" s="115"/>
      <c r="F27" s="115"/>
      <c r="G27" s="115"/>
      <c r="H27" s="115"/>
      <c r="I27" s="115"/>
      <c r="J27" s="107">
        <f t="shared" si="0"/>
        <v>6</v>
      </c>
      <c r="K27" s="108">
        <f t="shared" si="1"/>
        <v>26</v>
      </c>
    </row>
    <row r="28" spans="1:11" ht="39" customHeight="1" x14ac:dyDescent="0.2">
      <c r="A28" s="101" t="s">
        <v>141</v>
      </c>
      <c r="B28" s="102" t="s">
        <v>2</v>
      </c>
      <c r="C28" s="114"/>
      <c r="D28" s="115"/>
      <c r="E28" s="115">
        <v>4</v>
      </c>
      <c r="F28" s="114"/>
      <c r="G28" s="114"/>
      <c r="H28" s="114"/>
      <c r="I28" s="114"/>
      <c r="J28" s="41">
        <f t="shared" si="0"/>
        <v>4</v>
      </c>
      <c r="K28" s="103">
        <f t="shared" si="1"/>
        <v>27</v>
      </c>
    </row>
    <row r="29" spans="1:11" ht="39" customHeight="1" x14ac:dyDescent="0.2">
      <c r="A29" s="101" t="s">
        <v>143</v>
      </c>
      <c r="B29" s="102" t="s">
        <v>2</v>
      </c>
      <c r="C29" s="114"/>
      <c r="D29" s="114">
        <v>3</v>
      </c>
      <c r="E29" s="114">
        <v>1</v>
      </c>
      <c r="F29" s="114"/>
      <c r="G29" s="114"/>
      <c r="H29" s="114"/>
      <c r="I29" s="114"/>
      <c r="J29" s="41">
        <f t="shared" si="0"/>
        <v>4</v>
      </c>
      <c r="K29" s="103">
        <f t="shared" si="1"/>
        <v>27</v>
      </c>
    </row>
    <row r="30" spans="1:11" ht="33.75" x14ac:dyDescent="0.2">
      <c r="A30" s="111" t="s">
        <v>158</v>
      </c>
      <c r="B30" s="106" t="s">
        <v>2</v>
      </c>
      <c r="C30" s="115"/>
      <c r="D30" s="115">
        <v>2</v>
      </c>
      <c r="E30" s="115"/>
      <c r="F30" s="115"/>
      <c r="G30" s="115"/>
      <c r="H30" s="115"/>
      <c r="I30" s="115"/>
      <c r="J30" s="107">
        <f t="shared" si="0"/>
        <v>2</v>
      </c>
      <c r="K30" s="108">
        <f t="shared" si="1"/>
        <v>29</v>
      </c>
    </row>
    <row r="31" spans="1:11" ht="45" x14ac:dyDescent="0.2">
      <c r="A31" s="101" t="s">
        <v>159</v>
      </c>
      <c r="B31" s="102" t="s">
        <v>2</v>
      </c>
      <c r="C31" s="114"/>
      <c r="D31" s="114">
        <v>1</v>
      </c>
      <c r="E31" s="114"/>
      <c r="F31" s="114"/>
      <c r="G31" s="114"/>
      <c r="H31" s="114"/>
      <c r="I31" s="114"/>
      <c r="J31" s="41">
        <f t="shared" si="0"/>
        <v>1</v>
      </c>
      <c r="K31" s="103">
        <f t="shared" si="1"/>
        <v>30</v>
      </c>
    </row>
    <row r="32" spans="1:11" ht="24.75" customHeight="1" x14ac:dyDescent="0.2">
      <c r="A32" s="101"/>
      <c r="B32" s="102" t="s">
        <v>2</v>
      </c>
      <c r="C32" s="102"/>
      <c r="D32" s="102"/>
      <c r="E32" s="102"/>
      <c r="F32" s="102"/>
      <c r="G32" s="102"/>
      <c r="H32" s="102"/>
      <c r="I32" s="102"/>
      <c r="J32" s="118">
        <f t="shared" si="0"/>
        <v>0</v>
      </c>
      <c r="K32" s="119">
        <f t="shared" si="1"/>
        <v>31</v>
      </c>
    </row>
  </sheetData>
  <pageMargins left="0.7" right="0.7" top="0.75" bottom="0.75" header="0.3" footer="0.3"/>
  <pageSetup paperSize="9" scale="63" orientation="portrait" r:id="rId1"/>
  <rowBreaks count="1" manualBreakCount="1">
    <brk id="31" max="10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0"/>
  <sheetViews>
    <sheetView view="pageBreakPreview" topLeftCell="A28" zoomScale="90" zoomScaleNormal="80" zoomScaleSheetLayoutView="90" workbookViewId="0">
      <selection activeCell="K12" sqref="K12"/>
    </sheetView>
  </sheetViews>
  <sheetFormatPr defaultRowHeight="15.75" x14ac:dyDescent="0.2"/>
  <cols>
    <col min="1" max="1" width="50.42578125" style="38" customWidth="1"/>
    <col min="2" max="11" width="8.7109375" style="52" customWidth="1"/>
    <col min="12" max="12" width="8.7109375" style="53" customWidth="1"/>
    <col min="13" max="13" width="8.7109375" style="54" customWidth="1"/>
  </cols>
  <sheetData>
    <row r="1" spans="1:13" ht="36.75" customHeight="1" x14ac:dyDescent="0.2">
      <c r="A1" s="30" t="s">
        <v>0</v>
      </c>
      <c r="B1" s="39" t="s">
        <v>2</v>
      </c>
      <c r="C1" s="40" t="s">
        <v>120</v>
      </c>
      <c r="D1" s="40" t="s">
        <v>121</v>
      </c>
      <c r="E1" s="40" t="s">
        <v>7</v>
      </c>
      <c r="F1" s="40" t="s">
        <v>8</v>
      </c>
      <c r="G1" s="40" t="s">
        <v>9</v>
      </c>
      <c r="H1" s="40" t="s">
        <v>10</v>
      </c>
      <c r="I1" s="40" t="s">
        <v>11</v>
      </c>
      <c r="J1" s="40" t="s">
        <v>12</v>
      </c>
      <c r="K1" s="40" t="s">
        <v>13</v>
      </c>
      <c r="L1" s="41" t="s">
        <v>4</v>
      </c>
      <c r="M1" s="42" t="s">
        <v>1</v>
      </c>
    </row>
    <row r="2" spans="1:13" ht="37.5" customHeight="1" x14ac:dyDescent="0.2">
      <c r="A2" s="31" t="s">
        <v>67</v>
      </c>
      <c r="B2" s="39" t="s">
        <v>2</v>
      </c>
      <c r="C2" s="43">
        <v>26</v>
      </c>
      <c r="D2" s="43">
        <v>26</v>
      </c>
      <c r="E2" s="43">
        <v>26</v>
      </c>
      <c r="F2" s="43">
        <v>22</v>
      </c>
      <c r="G2" s="43">
        <v>26</v>
      </c>
      <c r="H2" s="43">
        <v>22</v>
      </c>
      <c r="I2" s="43">
        <v>26</v>
      </c>
      <c r="J2" s="43">
        <v>26</v>
      </c>
      <c r="K2" s="43">
        <v>26</v>
      </c>
      <c r="L2" s="44">
        <f>SUM(Таблица1[[#This Row],[HS 85-109 5км  1 этап]:[HS 85-109  10 этап]])</f>
        <v>226</v>
      </c>
      <c r="M2" s="45">
        <f t="shared" ref="M2:M40" si="0">RANK(L2,$L$2:$L$40,0)</f>
        <v>1</v>
      </c>
    </row>
    <row r="3" spans="1:13" ht="40.5" customHeight="1" x14ac:dyDescent="0.2">
      <c r="A3" s="32" t="s">
        <v>105</v>
      </c>
      <c r="B3" s="39" t="s">
        <v>2</v>
      </c>
      <c r="C3" s="43">
        <v>22</v>
      </c>
      <c r="D3" s="43">
        <v>22</v>
      </c>
      <c r="E3" s="43">
        <v>22</v>
      </c>
      <c r="F3" s="43">
        <v>26</v>
      </c>
      <c r="G3" s="43">
        <v>22</v>
      </c>
      <c r="H3" s="43">
        <v>26</v>
      </c>
      <c r="I3" s="43">
        <v>22</v>
      </c>
      <c r="J3" s="43">
        <v>19</v>
      </c>
      <c r="K3" s="43">
        <v>22</v>
      </c>
      <c r="L3" s="44">
        <f>SUM(Таблица1[[#This Row],[HS 85-109 5км  1 этап]:[HS 85-109  10 этап]])</f>
        <v>203</v>
      </c>
      <c r="M3" s="45">
        <f t="shared" si="0"/>
        <v>2</v>
      </c>
    </row>
    <row r="4" spans="1:13" ht="37.5" customHeight="1" x14ac:dyDescent="0.2">
      <c r="A4" s="33" t="s">
        <v>80</v>
      </c>
      <c r="B4" s="39" t="s">
        <v>2</v>
      </c>
      <c r="C4" s="43">
        <v>19</v>
      </c>
      <c r="D4" s="43">
        <v>16</v>
      </c>
      <c r="E4" s="43">
        <v>16</v>
      </c>
      <c r="F4" s="43">
        <v>17</v>
      </c>
      <c r="G4" s="43">
        <v>17</v>
      </c>
      <c r="H4" s="43">
        <v>17</v>
      </c>
      <c r="I4" s="43">
        <v>19</v>
      </c>
      <c r="J4" s="43">
        <v>16</v>
      </c>
      <c r="K4" s="43">
        <v>17</v>
      </c>
      <c r="L4" s="44">
        <f>SUM(Таблица1[[#This Row],[HS 85-109 5км  1 этап]:[HS 85-109  10 этап]])</f>
        <v>154</v>
      </c>
      <c r="M4" s="45">
        <f t="shared" si="0"/>
        <v>3</v>
      </c>
    </row>
    <row r="5" spans="1:13" ht="37.5" customHeight="1" x14ac:dyDescent="0.2">
      <c r="A5" s="34" t="s">
        <v>109</v>
      </c>
      <c r="B5" s="39" t="s">
        <v>2</v>
      </c>
      <c r="C5" s="43">
        <v>9</v>
      </c>
      <c r="D5" s="43">
        <v>10</v>
      </c>
      <c r="E5" s="43">
        <v>15</v>
      </c>
      <c r="F5" s="43">
        <v>14</v>
      </c>
      <c r="G5" s="43">
        <v>16</v>
      </c>
      <c r="H5" s="43">
        <v>19</v>
      </c>
      <c r="I5" s="43">
        <v>17</v>
      </c>
      <c r="J5" s="43">
        <v>22</v>
      </c>
      <c r="K5" s="43">
        <v>19</v>
      </c>
      <c r="L5" s="44">
        <f>SUM(Таблица1[[#This Row],[HS 85-109 5км  1 этап]:[HS 85-109  10 этап]])</f>
        <v>141</v>
      </c>
      <c r="M5" s="45">
        <f t="shared" si="0"/>
        <v>4</v>
      </c>
    </row>
    <row r="6" spans="1:13" ht="37.5" customHeight="1" x14ac:dyDescent="0.2">
      <c r="A6" s="34" t="s">
        <v>66</v>
      </c>
      <c r="B6" s="39" t="s">
        <v>2</v>
      </c>
      <c r="C6" s="43">
        <v>14</v>
      </c>
      <c r="D6" s="43">
        <v>13</v>
      </c>
      <c r="E6" s="43">
        <v>17</v>
      </c>
      <c r="F6" s="43">
        <v>16</v>
      </c>
      <c r="G6" s="43">
        <v>19</v>
      </c>
      <c r="H6" s="43">
        <v>14</v>
      </c>
      <c r="I6" s="43">
        <v>16</v>
      </c>
      <c r="J6" s="43">
        <v>13</v>
      </c>
      <c r="K6" s="43">
        <v>15</v>
      </c>
      <c r="L6" s="44">
        <f>SUM(Таблица1[[#This Row],[HS 85-109 5км  1 этап]:[HS 85-109  10 этап]])</f>
        <v>137</v>
      </c>
      <c r="M6" s="45">
        <f t="shared" si="0"/>
        <v>5</v>
      </c>
    </row>
    <row r="7" spans="1:13" ht="37.5" customHeight="1" x14ac:dyDescent="0.2">
      <c r="A7" s="33" t="s">
        <v>43</v>
      </c>
      <c r="B7" s="39" t="s">
        <v>2</v>
      </c>
      <c r="C7" s="43">
        <v>17</v>
      </c>
      <c r="D7" s="43">
        <v>19</v>
      </c>
      <c r="E7" s="43">
        <v>19</v>
      </c>
      <c r="F7" s="43">
        <v>19</v>
      </c>
      <c r="G7" s="43"/>
      <c r="H7" s="43">
        <v>15</v>
      </c>
      <c r="I7" s="43">
        <v>15</v>
      </c>
      <c r="J7" s="43">
        <v>17</v>
      </c>
      <c r="K7" s="43">
        <v>14</v>
      </c>
      <c r="L7" s="44">
        <f>SUM(Таблица1[[#This Row],[HS 85-109 5км  1 этап]:[HS 85-109  10 этап]])</f>
        <v>135</v>
      </c>
      <c r="M7" s="45">
        <f t="shared" si="0"/>
        <v>6</v>
      </c>
    </row>
    <row r="8" spans="1:13" ht="37.5" customHeight="1" x14ac:dyDescent="0.2">
      <c r="A8" s="35" t="s">
        <v>111</v>
      </c>
      <c r="B8" s="39" t="s">
        <v>2</v>
      </c>
      <c r="C8" s="43">
        <v>4</v>
      </c>
      <c r="D8" s="43">
        <v>5</v>
      </c>
      <c r="E8" s="43">
        <v>7</v>
      </c>
      <c r="F8" s="43">
        <v>9</v>
      </c>
      <c r="G8" s="43">
        <v>14</v>
      </c>
      <c r="H8" s="43">
        <v>13</v>
      </c>
      <c r="I8" s="43">
        <v>14</v>
      </c>
      <c r="J8" s="43">
        <v>14</v>
      </c>
      <c r="K8" s="43">
        <v>16</v>
      </c>
      <c r="L8" s="44">
        <f>SUM(Таблица1[[#This Row],[HS 85-109 5км  1 этап]:[HS 85-109  10 этап]])</f>
        <v>96</v>
      </c>
      <c r="M8" s="45">
        <f t="shared" si="0"/>
        <v>7</v>
      </c>
    </row>
    <row r="9" spans="1:13" ht="37.5" customHeight="1" x14ac:dyDescent="0.2">
      <c r="A9" s="33" t="s">
        <v>110</v>
      </c>
      <c r="B9" s="39" t="s">
        <v>2</v>
      </c>
      <c r="C9" s="43">
        <v>8</v>
      </c>
      <c r="D9" s="43">
        <v>11</v>
      </c>
      <c r="E9" s="43">
        <v>5</v>
      </c>
      <c r="F9" s="43">
        <v>12</v>
      </c>
      <c r="G9" s="43"/>
      <c r="H9" s="43">
        <v>12</v>
      </c>
      <c r="I9" s="43">
        <v>9</v>
      </c>
      <c r="J9" s="43">
        <v>12</v>
      </c>
      <c r="K9" s="43">
        <v>12</v>
      </c>
      <c r="L9" s="44">
        <f>SUM(Таблица1[[#This Row],[HS 85-109 5км  1 этап]:[HS 85-109  10 этап]])</f>
        <v>81</v>
      </c>
      <c r="M9" s="45">
        <f t="shared" si="0"/>
        <v>8</v>
      </c>
    </row>
    <row r="10" spans="1:13" ht="37.5" customHeight="1" x14ac:dyDescent="0.2">
      <c r="A10" s="34" t="s">
        <v>33</v>
      </c>
      <c r="B10" s="39" t="s">
        <v>2</v>
      </c>
      <c r="C10" s="43">
        <v>5</v>
      </c>
      <c r="D10" s="43">
        <v>3</v>
      </c>
      <c r="E10" s="43">
        <v>6</v>
      </c>
      <c r="F10" s="43">
        <v>5</v>
      </c>
      <c r="G10" s="43"/>
      <c r="H10" s="43">
        <v>9</v>
      </c>
      <c r="I10" s="43">
        <v>11</v>
      </c>
      <c r="J10" s="43">
        <v>11</v>
      </c>
      <c r="K10" s="43">
        <v>11</v>
      </c>
      <c r="L10" s="44">
        <f>SUM(Таблица1[[#This Row],[HS 85-109 5км  1 этап]:[HS 85-109  10 этап]])</f>
        <v>61</v>
      </c>
      <c r="M10" s="45">
        <f t="shared" si="0"/>
        <v>9</v>
      </c>
    </row>
    <row r="11" spans="1:13" ht="37.5" customHeight="1" x14ac:dyDescent="0.2">
      <c r="A11" s="34" t="s">
        <v>123</v>
      </c>
      <c r="B11" s="39" t="s">
        <v>2</v>
      </c>
      <c r="C11" s="43">
        <v>1</v>
      </c>
      <c r="D11" s="43"/>
      <c r="E11" s="43">
        <v>3</v>
      </c>
      <c r="F11" s="43">
        <v>4</v>
      </c>
      <c r="G11" s="43">
        <v>13</v>
      </c>
      <c r="H11" s="43">
        <v>8</v>
      </c>
      <c r="I11" s="43">
        <v>12</v>
      </c>
      <c r="J11" s="43">
        <v>9</v>
      </c>
      <c r="K11" s="43">
        <v>9</v>
      </c>
      <c r="L11" s="44">
        <f>SUM(Таблица1[[#This Row],[HS 85-109 5км  1 этап]:[HS 85-109  10 этап]])</f>
        <v>59</v>
      </c>
      <c r="M11" s="45">
        <f t="shared" si="0"/>
        <v>10</v>
      </c>
    </row>
    <row r="12" spans="1:13" ht="37.5" customHeight="1" x14ac:dyDescent="0.2">
      <c r="A12" s="34" t="s">
        <v>29</v>
      </c>
      <c r="B12" s="39" t="s">
        <v>2</v>
      </c>
      <c r="C12" s="43">
        <v>16</v>
      </c>
      <c r="D12" s="43">
        <v>17</v>
      </c>
      <c r="E12" s="43">
        <v>10</v>
      </c>
      <c r="F12" s="43">
        <v>13</v>
      </c>
      <c r="G12" s="43"/>
      <c r="H12" s="43"/>
      <c r="I12" s="43"/>
      <c r="J12" s="43"/>
      <c r="K12" s="43"/>
      <c r="L12" s="44">
        <f>SUM(Таблица1[[#This Row],[HS 85-109 5км  1 этап]:[HS 85-109  10 этап]])</f>
        <v>56</v>
      </c>
      <c r="M12" s="45">
        <f t="shared" si="0"/>
        <v>11</v>
      </c>
    </row>
    <row r="13" spans="1:13" ht="37.5" customHeight="1" x14ac:dyDescent="0.2">
      <c r="A13" s="34" t="s">
        <v>30</v>
      </c>
      <c r="B13" s="39" t="s">
        <v>2</v>
      </c>
      <c r="C13" s="43">
        <v>7</v>
      </c>
      <c r="D13" s="43">
        <v>9</v>
      </c>
      <c r="E13" s="43"/>
      <c r="F13" s="43"/>
      <c r="G13" s="43"/>
      <c r="H13" s="43">
        <v>10</v>
      </c>
      <c r="I13" s="43">
        <v>10</v>
      </c>
      <c r="J13" s="43">
        <v>10</v>
      </c>
      <c r="K13" s="43">
        <v>10</v>
      </c>
      <c r="L13" s="44">
        <f>SUM(Таблица1[[#This Row],[HS 85-109 5км  1 этап]:[HS 85-109  10 этап]])</f>
        <v>56</v>
      </c>
      <c r="M13" s="45">
        <f t="shared" si="0"/>
        <v>11</v>
      </c>
    </row>
    <row r="14" spans="1:13" ht="37.5" customHeight="1" x14ac:dyDescent="0.2">
      <c r="A14" s="34" t="s">
        <v>108</v>
      </c>
      <c r="B14" s="39" t="s">
        <v>2</v>
      </c>
      <c r="C14" s="43">
        <v>10</v>
      </c>
      <c r="D14" s="43">
        <v>12</v>
      </c>
      <c r="E14" s="43">
        <v>14</v>
      </c>
      <c r="F14" s="43">
        <v>10</v>
      </c>
      <c r="G14" s="43"/>
      <c r="H14" s="43"/>
      <c r="I14" s="43"/>
      <c r="J14" s="43"/>
      <c r="K14" s="43"/>
      <c r="L14" s="44">
        <f>SUM(Таблица1[[#This Row],[HS 85-109 5км  1 этап]:[HS 85-109  10 этап]])</f>
        <v>46</v>
      </c>
      <c r="M14" s="45">
        <f t="shared" si="0"/>
        <v>13</v>
      </c>
    </row>
    <row r="15" spans="1:13" ht="37.5" customHeight="1" x14ac:dyDescent="0.2">
      <c r="A15" s="34" t="s">
        <v>106</v>
      </c>
      <c r="B15" s="39" t="s">
        <v>2</v>
      </c>
      <c r="C15" s="43">
        <v>15</v>
      </c>
      <c r="D15" s="43">
        <v>15</v>
      </c>
      <c r="E15" s="43"/>
      <c r="F15" s="43"/>
      <c r="G15" s="43">
        <v>15</v>
      </c>
      <c r="H15" s="43"/>
      <c r="I15" s="43"/>
      <c r="J15" s="43"/>
      <c r="K15" s="43"/>
      <c r="L15" s="44">
        <f>SUM(Таблица1[[#This Row],[HS 85-109 5км  1 этап]:[HS 85-109  10 этап]])</f>
        <v>45</v>
      </c>
      <c r="M15" s="45">
        <f t="shared" si="0"/>
        <v>14</v>
      </c>
    </row>
    <row r="16" spans="1:13" ht="37.5" customHeight="1" x14ac:dyDescent="0.2">
      <c r="A16" s="34" t="s">
        <v>187</v>
      </c>
      <c r="B16" s="39" t="s">
        <v>2</v>
      </c>
      <c r="C16" s="43"/>
      <c r="D16" s="43"/>
      <c r="E16" s="43">
        <v>12</v>
      </c>
      <c r="F16" s="43">
        <v>15</v>
      </c>
      <c r="G16" s="43"/>
      <c r="H16" s="43">
        <v>16</v>
      </c>
      <c r="I16" s="43"/>
      <c r="J16" s="43"/>
      <c r="K16" s="43"/>
      <c r="L16" s="44">
        <f>SUM(Таблица1[[#This Row],[HS 85-109 5км  1 этап]:[HS 85-109  10 этап]])</f>
        <v>43</v>
      </c>
      <c r="M16" s="45">
        <f t="shared" si="0"/>
        <v>15</v>
      </c>
    </row>
    <row r="17" spans="1:13" ht="37.5" customHeight="1" x14ac:dyDescent="0.2">
      <c r="A17" s="34" t="s">
        <v>107</v>
      </c>
      <c r="B17" s="39" t="s">
        <v>2</v>
      </c>
      <c r="C17" s="43">
        <v>12</v>
      </c>
      <c r="D17" s="43">
        <v>14</v>
      </c>
      <c r="E17" s="43">
        <v>8</v>
      </c>
      <c r="F17" s="43">
        <v>6</v>
      </c>
      <c r="G17" s="43"/>
      <c r="H17" s="43"/>
      <c r="I17" s="43"/>
      <c r="J17" s="43"/>
      <c r="K17" s="43"/>
      <c r="L17" s="44">
        <f>SUM(Таблица1[[#This Row],[HS 85-109 5км  1 этап]:[HS 85-109  10 этап]])</f>
        <v>40</v>
      </c>
      <c r="M17" s="45">
        <f t="shared" si="0"/>
        <v>16</v>
      </c>
    </row>
    <row r="18" spans="1:13" ht="37.5" customHeight="1" x14ac:dyDescent="0.2">
      <c r="A18" s="34" t="s">
        <v>34</v>
      </c>
      <c r="B18" s="39" t="s">
        <v>2</v>
      </c>
      <c r="C18" s="43">
        <v>13</v>
      </c>
      <c r="D18" s="43">
        <v>7</v>
      </c>
      <c r="E18" s="43">
        <v>13</v>
      </c>
      <c r="F18" s="43">
        <v>7</v>
      </c>
      <c r="G18" s="43"/>
      <c r="H18" s="43"/>
      <c r="I18" s="43"/>
      <c r="J18" s="43"/>
      <c r="K18" s="43"/>
      <c r="L18" s="44">
        <f>SUM(Таблица1[[#This Row],[HS 85-109 5км  1 этап]:[HS 85-109  10 этап]])</f>
        <v>40</v>
      </c>
      <c r="M18" s="45">
        <f t="shared" si="0"/>
        <v>16</v>
      </c>
    </row>
    <row r="19" spans="1:13" ht="37.5" customHeight="1" x14ac:dyDescent="0.2">
      <c r="A19" s="34" t="s">
        <v>50</v>
      </c>
      <c r="B19" s="39" t="s">
        <v>2</v>
      </c>
      <c r="C19" s="43">
        <v>11</v>
      </c>
      <c r="D19" s="43">
        <v>8</v>
      </c>
      <c r="E19" s="43">
        <v>4</v>
      </c>
      <c r="F19" s="43">
        <v>11</v>
      </c>
      <c r="G19" s="43"/>
      <c r="H19" s="43"/>
      <c r="I19" s="43"/>
      <c r="J19" s="43"/>
      <c r="K19" s="43"/>
      <c r="L19" s="44">
        <f>SUM(Таблица1[[#This Row],[HS 85-109 5км  1 этап]:[HS 85-109  10 этап]])</f>
        <v>34</v>
      </c>
      <c r="M19" s="45">
        <f t="shared" si="0"/>
        <v>18</v>
      </c>
    </row>
    <row r="20" spans="1:13" ht="37.5" customHeight="1" x14ac:dyDescent="0.2">
      <c r="A20" s="34" t="s">
        <v>28</v>
      </c>
      <c r="B20" s="39" t="s">
        <v>2</v>
      </c>
      <c r="C20" s="43"/>
      <c r="D20" s="43"/>
      <c r="E20" s="43"/>
      <c r="F20" s="43"/>
      <c r="G20" s="43"/>
      <c r="H20" s="43"/>
      <c r="I20" s="43"/>
      <c r="J20" s="43">
        <v>15</v>
      </c>
      <c r="K20" s="43">
        <v>13</v>
      </c>
      <c r="L20" s="44">
        <f>SUM(Таблица1[[#This Row],[HS 85-109 5км  1 этап]:[HS 85-109  10 этап]])</f>
        <v>28</v>
      </c>
      <c r="M20" s="45">
        <f t="shared" si="0"/>
        <v>19</v>
      </c>
    </row>
    <row r="21" spans="1:13" ht="37.5" customHeight="1" x14ac:dyDescent="0.2">
      <c r="A21" s="34" t="s">
        <v>122</v>
      </c>
      <c r="B21" s="39" t="s">
        <v>2</v>
      </c>
      <c r="C21" s="43"/>
      <c r="D21" s="43">
        <v>6</v>
      </c>
      <c r="E21" s="43">
        <v>11</v>
      </c>
      <c r="F21" s="43">
        <v>8</v>
      </c>
      <c r="G21" s="43"/>
      <c r="H21" s="43"/>
      <c r="I21" s="43"/>
      <c r="J21" s="43"/>
      <c r="K21" s="43"/>
      <c r="L21" s="44">
        <f>SUM(Таблица1[[#This Row],[HS 85-109 5км  1 этап]:[HS 85-109  10 этап]])</f>
        <v>25</v>
      </c>
      <c r="M21" s="45">
        <f t="shared" si="0"/>
        <v>20</v>
      </c>
    </row>
    <row r="22" spans="1:13" ht="37.5" customHeight="1" x14ac:dyDescent="0.2">
      <c r="A22" s="35" t="s">
        <v>31</v>
      </c>
      <c r="B22" s="39" t="s">
        <v>2</v>
      </c>
      <c r="C22" s="43"/>
      <c r="D22" s="43"/>
      <c r="E22" s="43"/>
      <c r="F22" s="43"/>
      <c r="G22" s="43"/>
      <c r="H22" s="43">
        <v>11</v>
      </c>
      <c r="I22" s="43">
        <v>13</v>
      </c>
      <c r="J22" s="43"/>
      <c r="K22" s="43"/>
      <c r="L22" s="44">
        <f>SUM(Таблица1[[#This Row],[HS 85-109 5км  1 этап]:[HS 85-109  10 этап]])</f>
        <v>24</v>
      </c>
      <c r="M22" s="45">
        <f t="shared" si="0"/>
        <v>21</v>
      </c>
    </row>
    <row r="23" spans="1:13" ht="37.5" customHeight="1" x14ac:dyDescent="0.2">
      <c r="A23" s="33" t="s">
        <v>75</v>
      </c>
      <c r="B23" s="39" t="s">
        <v>2</v>
      </c>
      <c r="C23" s="43">
        <v>3</v>
      </c>
      <c r="D23" s="43">
        <v>4</v>
      </c>
      <c r="E23" s="43">
        <v>9</v>
      </c>
      <c r="F23" s="43"/>
      <c r="G23" s="43"/>
      <c r="H23" s="43"/>
      <c r="I23" s="43"/>
      <c r="J23" s="43"/>
      <c r="K23" s="43"/>
      <c r="L23" s="44">
        <f>SUM(Таблица1[[#This Row],[HS 85-109 5км  1 этап]:[HS 85-109  10 этап]])</f>
        <v>16</v>
      </c>
      <c r="M23" s="45">
        <f t="shared" si="0"/>
        <v>22</v>
      </c>
    </row>
    <row r="24" spans="1:13" ht="37.5" customHeight="1" x14ac:dyDescent="0.2">
      <c r="A24" s="34" t="s">
        <v>36</v>
      </c>
      <c r="B24" s="39" t="s">
        <v>2</v>
      </c>
      <c r="C24" s="43">
        <v>6</v>
      </c>
      <c r="D24" s="43">
        <v>2</v>
      </c>
      <c r="E24" s="43"/>
      <c r="F24" s="43"/>
      <c r="G24" s="43"/>
      <c r="H24" s="43"/>
      <c r="I24" s="43"/>
      <c r="J24" s="43"/>
      <c r="K24" s="43"/>
      <c r="L24" s="44">
        <f>SUM(Таблица1[[#This Row],[HS 85-109 5км  1 этап]:[HS 85-109  10 этап]])</f>
        <v>8</v>
      </c>
      <c r="M24" s="45">
        <f t="shared" si="0"/>
        <v>23</v>
      </c>
    </row>
    <row r="25" spans="1:13" ht="37.5" customHeight="1" x14ac:dyDescent="0.2">
      <c r="A25" s="34" t="s">
        <v>112</v>
      </c>
      <c r="B25" s="39" t="s">
        <v>2</v>
      </c>
      <c r="C25" s="43">
        <v>2</v>
      </c>
      <c r="D25" s="43">
        <v>1</v>
      </c>
      <c r="E25" s="43">
        <v>2</v>
      </c>
      <c r="F25" s="43">
        <v>3</v>
      </c>
      <c r="G25" s="43"/>
      <c r="H25" s="43"/>
      <c r="I25" s="43"/>
      <c r="J25" s="43"/>
      <c r="K25" s="43"/>
      <c r="L25" s="44">
        <f>SUM(Таблица1[[#This Row],[HS 85-109 5км  1 этап]:[HS 85-109  10 этап]])</f>
        <v>8</v>
      </c>
      <c r="M25" s="45">
        <f t="shared" si="0"/>
        <v>23</v>
      </c>
    </row>
    <row r="26" spans="1:13" ht="37.5" customHeight="1" x14ac:dyDescent="0.2">
      <c r="A26" s="34" t="s">
        <v>76</v>
      </c>
      <c r="B26" s="39" t="s">
        <v>2</v>
      </c>
      <c r="C26" s="43"/>
      <c r="D26" s="43"/>
      <c r="E26" s="43">
        <v>1</v>
      </c>
      <c r="F26" s="43">
        <v>2</v>
      </c>
      <c r="G26" s="43"/>
      <c r="H26" s="43"/>
      <c r="I26" s="43"/>
      <c r="J26" s="43"/>
      <c r="K26" s="43"/>
      <c r="L26" s="44">
        <f>SUM(Таблица1[[#This Row],[HS 85-109 5км  1 этап]:[HS 85-109  10 этап]])</f>
        <v>3</v>
      </c>
      <c r="M26" s="45">
        <f t="shared" si="0"/>
        <v>25</v>
      </c>
    </row>
    <row r="27" spans="1:13" ht="37.5" customHeight="1" x14ac:dyDescent="0.2">
      <c r="A27" s="34" t="s">
        <v>124</v>
      </c>
      <c r="B27" s="39" t="s">
        <v>2</v>
      </c>
      <c r="C27" s="43"/>
      <c r="D27" s="43"/>
      <c r="E27" s="43"/>
      <c r="F27" s="43">
        <v>1</v>
      </c>
      <c r="G27" s="43"/>
      <c r="H27" s="43"/>
      <c r="I27" s="43"/>
      <c r="J27" s="43"/>
      <c r="K27" s="43"/>
      <c r="L27" s="44">
        <f>SUM(Таблица1[[#This Row],[HS 85-109 5км  1 этап]:[HS 85-109  10 этап]])</f>
        <v>1</v>
      </c>
      <c r="M27" s="45">
        <f t="shared" si="0"/>
        <v>26</v>
      </c>
    </row>
    <row r="28" spans="1:13" ht="37.5" customHeight="1" x14ac:dyDescent="0.2">
      <c r="A28" s="31"/>
      <c r="B28" s="39" t="s">
        <v>2</v>
      </c>
      <c r="C28" s="43"/>
      <c r="D28" s="43"/>
      <c r="E28" s="43"/>
      <c r="F28" s="43"/>
      <c r="G28" s="43"/>
      <c r="H28" s="43"/>
      <c r="I28" s="43"/>
      <c r="J28" s="43"/>
      <c r="K28" s="43"/>
      <c r="L28" s="46">
        <f>SUM(Таблица1[[#This Row],[HS 85-109 5км  1 этап]:[HS 85-109  10 этап]])</f>
        <v>0</v>
      </c>
      <c r="M28" s="45">
        <f t="shared" si="0"/>
        <v>27</v>
      </c>
    </row>
    <row r="29" spans="1:13" ht="37.5" customHeight="1" x14ac:dyDescent="0.2">
      <c r="A29" s="31"/>
      <c r="B29" s="39" t="s">
        <v>2</v>
      </c>
      <c r="C29" s="43"/>
      <c r="D29" s="43"/>
      <c r="E29" s="43"/>
      <c r="F29" s="43"/>
      <c r="G29" s="43"/>
      <c r="H29" s="43"/>
      <c r="I29" s="43"/>
      <c r="J29" s="43"/>
      <c r="K29" s="43"/>
      <c r="L29" s="46">
        <f>SUM(Таблица1[[#This Row],[HS 85-109 5км  1 этап]:[HS 85-109  10 этап]])</f>
        <v>0</v>
      </c>
      <c r="M29" s="45">
        <f t="shared" si="0"/>
        <v>27</v>
      </c>
    </row>
    <row r="30" spans="1:13" ht="37.5" customHeight="1" x14ac:dyDescent="0.2">
      <c r="A30" s="36"/>
      <c r="B30" s="39" t="s">
        <v>2</v>
      </c>
      <c r="C30" s="43"/>
      <c r="D30" s="43"/>
      <c r="E30" s="43"/>
      <c r="F30" s="43"/>
      <c r="G30" s="43"/>
      <c r="H30" s="43"/>
      <c r="I30" s="43"/>
      <c r="J30" s="43"/>
      <c r="K30" s="43"/>
      <c r="L30" s="46">
        <f>SUM(Таблица1[[#This Row],[HS 85-109 5км  1 этап]:[HS 85-109  10 этап]])</f>
        <v>0</v>
      </c>
      <c r="M30" s="45">
        <f t="shared" si="0"/>
        <v>27</v>
      </c>
    </row>
    <row r="31" spans="1:13" ht="37.5" customHeight="1" x14ac:dyDescent="0.2">
      <c r="A31" s="36"/>
      <c r="B31" s="39" t="s">
        <v>2</v>
      </c>
      <c r="C31" s="43"/>
      <c r="D31" s="43"/>
      <c r="E31" s="43"/>
      <c r="F31" s="43"/>
      <c r="G31" s="43"/>
      <c r="H31" s="43"/>
      <c r="I31" s="43"/>
      <c r="J31" s="43"/>
      <c r="K31" s="43"/>
      <c r="L31" s="46">
        <f>SUM(Таблица1[[#This Row],[HS 85-109 5км  1 этап]:[HS 85-109  10 этап]])</f>
        <v>0</v>
      </c>
      <c r="M31" s="45">
        <f t="shared" si="0"/>
        <v>27</v>
      </c>
    </row>
    <row r="32" spans="1:13" ht="37.5" customHeight="1" x14ac:dyDescent="0.2">
      <c r="A32" s="36"/>
      <c r="B32" s="39" t="s">
        <v>2</v>
      </c>
      <c r="C32" s="43"/>
      <c r="D32" s="43"/>
      <c r="E32" s="43"/>
      <c r="F32" s="43"/>
      <c r="G32" s="43"/>
      <c r="H32" s="43"/>
      <c r="I32" s="43"/>
      <c r="J32" s="43"/>
      <c r="K32" s="43"/>
      <c r="L32" s="46">
        <f>SUM(Таблица1[[#This Row],[HS 85-109 5км  1 этап]:[HS 85-109  10 этап]])</f>
        <v>0</v>
      </c>
      <c r="M32" s="45">
        <f t="shared" si="0"/>
        <v>27</v>
      </c>
    </row>
    <row r="33" spans="1:13" ht="37.5" customHeight="1" x14ac:dyDescent="0.2">
      <c r="A33" s="34"/>
      <c r="B33" s="39" t="s">
        <v>2</v>
      </c>
      <c r="C33" s="43"/>
      <c r="D33" s="43"/>
      <c r="E33" s="43"/>
      <c r="F33" s="43"/>
      <c r="G33" s="43"/>
      <c r="H33" s="43"/>
      <c r="I33" s="43"/>
      <c r="J33" s="43"/>
      <c r="K33" s="43"/>
      <c r="L33" s="46">
        <f>SUM(Таблица1[[#This Row],[HS 85-109 5км  1 этап]:[HS 85-109  10 этап]])</f>
        <v>0</v>
      </c>
      <c r="M33" s="45">
        <f t="shared" si="0"/>
        <v>27</v>
      </c>
    </row>
    <row r="34" spans="1:13" ht="37.5" customHeight="1" x14ac:dyDescent="0.2">
      <c r="A34" s="34"/>
      <c r="B34" s="39" t="s">
        <v>2</v>
      </c>
      <c r="C34" s="43"/>
      <c r="D34" s="43"/>
      <c r="E34" s="43"/>
      <c r="F34" s="43"/>
      <c r="G34" s="43"/>
      <c r="H34" s="43"/>
      <c r="I34" s="43"/>
      <c r="J34" s="43"/>
      <c r="K34" s="43"/>
      <c r="L34" s="46">
        <f>SUM(Таблица1[[#This Row],[HS 85-109 5км  1 этап]:[HS 85-109  10 этап]])</f>
        <v>0</v>
      </c>
      <c r="M34" s="45">
        <f t="shared" si="0"/>
        <v>27</v>
      </c>
    </row>
    <row r="35" spans="1:13" ht="37.5" customHeight="1" x14ac:dyDescent="0.2">
      <c r="A35" s="34"/>
      <c r="B35" s="39" t="s">
        <v>2</v>
      </c>
      <c r="C35" s="47"/>
      <c r="D35" s="43"/>
      <c r="E35" s="43"/>
      <c r="F35" s="43"/>
      <c r="G35" s="43"/>
      <c r="H35" s="43"/>
      <c r="I35" s="43"/>
      <c r="J35" s="43"/>
      <c r="K35" s="43"/>
      <c r="L35" s="46">
        <f>SUM(Таблица1[[#This Row],[HS 85-109 5км  1 этап]:[HS 85-109  10 этап]])</f>
        <v>0</v>
      </c>
      <c r="M35" s="45">
        <f t="shared" si="0"/>
        <v>27</v>
      </c>
    </row>
    <row r="36" spans="1:13" ht="37.5" customHeight="1" x14ac:dyDescent="0.2">
      <c r="A36" s="34"/>
      <c r="B36" s="39" t="s">
        <v>2</v>
      </c>
      <c r="C36" s="43"/>
      <c r="D36" s="43"/>
      <c r="E36" s="43"/>
      <c r="F36" s="43"/>
      <c r="G36" s="43"/>
      <c r="H36" s="43"/>
      <c r="I36" s="43"/>
      <c r="J36" s="43"/>
      <c r="K36" s="43"/>
      <c r="L36" s="46">
        <f>SUM(Таблица1[[#This Row],[HS 85-109 5км  1 этап]:[HS 85-109  10 этап]])</f>
        <v>0</v>
      </c>
      <c r="M36" s="45">
        <f t="shared" si="0"/>
        <v>27</v>
      </c>
    </row>
    <row r="37" spans="1:13" ht="37.5" customHeight="1" x14ac:dyDescent="0.2">
      <c r="A37" s="34"/>
      <c r="B37" s="39" t="s">
        <v>2</v>
      </c>
      <c r="C37" s="43"/>
      <c r="D37" s="43"/>
      <c r="E37" s="43"/>
      <c r="F37" s="43"/>
      <c r="G37" s="48"/>
      <c r="H37" s="43"/>
      <c r="I37" s="43"/>
      <c r="J37" s="43"/>
      <c r="K37" s="43"/>
      <c r="L37" s="46">
        <f>SUM(Таблица1[[#This Row],[HS 85-109 5км  1 этап]:[HS 85-109  10 этап]])</f>
        <v>0</v>
      </c>
      <c r="M37" s="45">
        <f t="shared" si="0"/>
        <v>27</v>
      </c>
    </row>
    <row r="38" spans="1:13" ht="37.5" customHeight="1" x14ac:dyDescent="0.2">
      <c r="A38" s="34"/>
      <c r="B38" s="39" t="s">
        <v>2</v>
      </c>
      <c r="C38" s="43"/>
      <c r="D38" s="43"/>
      <c r="E38" s="43"/>
      <c r="F38" s="43"/>
      <c r="G38" s="43"/>
      <c r="H38" s="43"/>
      <c r="I38" s="43"/>
      <c r="J38" s="43"/>
      <c r="K38" s="43"/>
      <c r="L38" s="46">
        <f>SUM(Таблица1[[#This Row],[HS 85-109 5км  1 этап]:[HS 85-109  10 этап]])</f>
        <v>0</v>
      </c>
      <c r="M38" s="45">
        <f t="shared" si="0"/>
        <v>27</v>
      </c>
    </row>
    <row r="39" spans="1:13" ht="37.5" customHeight="1" x14ac:dyDescent="0.2">
      <c r="A39" s="34"/>
      <c r="B39" s="39" t="s">
        <v>2</v>
      </c>
      <c r="C39" s="43"/>
      <c r="D39" s="43"/>
      <c r="E39" s="43"/>
      <c r="F39" s="43"/>
      <c r="G39" s="43"/>
      <c r="H39" s="43"/>
      <c r="I39" s="43"/>
      <c r="J39" s="43"/>
      <c r="K39" s="43"/>
      <c r="L39" s="46">
        <f>SUM(Таблица1[[#This Row],[HS 85-109 5км  1 этап]:[HS 85-109  10 этап]])</f>
        <v>0</v>
      </c>
      <c r="M39" s="45">
        <f t="shared" si="0"/>
        <v>27</v>
      </c>
    </row>
    <row r="40" spans="1:13" ht="37.5" customHeight="1" x14ac:dyDescent="0.2">
      <c r="A40" s="37"/>
      <c r="B40" s="49" t="s">
        <v>2</v>
      </c>
      <c r="C40" s="50"/>
      <c r="D40" s="50"/>
      <c r="E40" s="50"/>
      <c r="F40" s="50"/>
      <c r="G40" s="50"/>
      <c r="H40" s="50"/>
      <c r="I40" s="50"/>
      <c r="J40" s="50"/>
      <c r="K40" s="50"/>
      <c r="L40" s="51">
        <f>SUM(Таблица1[[#This Row],[HS 85-109 5км  1 этап]:[HS 85-109  10 этап]])</f>
        <v>0</v>
      </c>
      <c r="M40" s="45">
        <f t="shared" si="0"/>
        <v>27</v>
      </c>
    </row>
  </sheetData>
  <sortState xmlns:xlrd2="http://schemas.microsoft.com/office/spreadsheetml/2017/richdata2" ref="A1:P47">
    <sortCondition descending="1" ref="L2"/>
  </sortState>
  <pageMargins left="0" right="0" top="0.74803149606299213" bottom="0.74803149606299213" header="0.31496062992125984" footer="0.31496062992125984"/>
  <pageSetup paperSize="9" scale="5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view="pageBreakPreview" topLeftCell="A22" zoomScale="90" zoomScaleNormal="80" zoomScaleSheetLayoutView="90" workbookViewId="0">
      <selection activeCell="D12" sqref="D12"/>
    </sheetView>
  </sheetViews>
  <sheetFormatPr defaultRowHeight="20.25" x14ac:dyDescent="0.2"/>
  <cols>
    <col min="1" max="1" width="44.42578125" style="63" customWidth="1"/>
    <col min="2" max="3" width="9.7109375" style="64" customWidth="1"/>
    <col min="4" max="4" width="9.7109375" style="65" customWidth="1"/>
    <col min="5" max="5" width="9.7109375" style="66" customWidth="1"/>
    <col min="6" max="6" width="9.7109375" style="67" customWidth="1"/>
  </cols>
  <sheetData>
    <row r="1" spans="1:6" ht="24" customHeight="1" x14ac:dyDescent="0.2">
      <c r="A1" s="55" t="s">
        <v>58</v>
      </c>
      <c r="B1" s="56" t="s">
        <v>2</v>
      </c>
      <c r="C1" s="57" t="s">
        <v>57</v>
      </c>
      <c r="D1" s="57" t="s">
        <v>65</v>
      </c>
      <c r="E1" s="58" t="s">
        <v>4</v>
      </c>
      <c r="F1" s="59" t="s">
        <v>3</v>
      </c>
    </row>
    <row r="2" spans="1:6" ht="41.25" customHeight="1" x14ac:dyDescent="0.2">
      <c r="A2" s="31" t="s">
        <v>67</v>
      </c>
      <c r="B2" s="43" t="s">
        <v>2</v>
      </c>
      <c r="C2" s="46">
        <f>SUM(Таблица1[[#This Row],[HS 85-109 5км  1 этап]:[HS 85-109  10 этап]])</f>
        <v>226</v>
      </c>
      <c r="D2" s="43">
        <v>40</v>
      </c>
      <c r="E2" s="60">
        <f t="shared" ref="E2:E28" si="0">SUM(C2,D2:D2)</f>
        <v>266</v>
      </c>
      <c r="F2" s="45">
        <f t="shared" ref="F2:F28" si="1">RANK(E2,$E$2:$E$28,0)</f>
        <v>1</v>
      </c>
    </row>
    <row r="3" spans="1:6" ht="41.25" customHeight="1" x14ac:dyDescent="0.2">
      <c r="A3" s="32" t="s">
        <v>105</v>
      </c>
      <c r="B3" s="43" t="s">
        <v>2</v>
      </c>
      <c r="C3" s="46">
        <f>SUM(Таблица1[[#This Row],[HS 85-109 5км  1 этап]:[HS 85-109  10 этап]])</f>
        <v>203</v>
      </c>
      <c r="D3" s="43">
        <v>35</v>
      </c>
      <c r="E3" s="60">
        <f t="shared" si="0"/>
        <v>238</v>
      </c>
      <c r="F3" s="45">
        <f t="shared" si="1"/>
        <v>2</v>
      </c>
    </row>
    <row r="4" spans="1:6" ht="41.25" customHeight="1" x14ac:dyDescent="0.2">
      <c r="A4" s="33" t="s">
        <v>80</v>
      </c>
      <c r="B4" s="43" t="s">
        <v>2</v>
      </c>
      <c r="C4" s="46">
        <f>SUM(Таблица1[[#This Row],[HS 85-109 5км  1 этап]:[HS 85-109  10 этап]])</f>
        <v>154</v>
      </c>
      <c r="D4" s="43">
        <v>30</v>
      </c>
      <c r="E4" s="60">
        <f t="shared" si="0"/>
        <v>184</v>
      </c>
      <c r="F4" s="45">
        <f t="shared" si="1"/>
        <v>3</v>
      </c>
    </row>
    <row r="5" spans="1:6" ht="41.25" customHeight="1" x14ac:dyDescent="0.2">
      <c r="A5" s="34" t="s">
        <v>109</v>
      </c>
      <c r="B5" s="43" t="s">
        <v>2</v>
      </c>
      <c r="C5" s="46">
        <f>SUM(Таблица1[[#This Row],[HS 85-109 5км  1 этап]:[HS 85-109  10 этап]])</f>
        <v>141</v>
      </c>
      <c r="D5" s="43">
        <v>28</v>
      </c>
      <c r="E5" s="60">
        <f t="shared" si="0"/>
        <v>169</v>
      </c>
      <c r="F5" s="45">
        <f t="shared" si="1"/>
        <v>4</v>
      </c>
    </row>
    <row r="6" spans="1:6" ht="41.25" customHeight="1" x14ac:dyDescent="0.2">
      <c r="A6" s="34" t="s">
        <v>66</v>
      </c>
      <c r="B6" s="43" t="s">
        <v>2</v>
      </c>
      <c r="C6" s="46">
        <f>SUM(Таблица1[[#This Row],[HS 85-109 5км  1 этап]:[HS 85-109  10 этап]])</f>
        <v>137</v>
      </c>
      <c r="D6" s="43">
        <v>24</v>
      </c>
      <c r="E6" s="60">
        <f t="shared" si="0"/>
        <v>161</v>
      </c>
      <c r="F6" s="45">
        <f t="shared" si="1"/>
        <v>5</v>
      </c>
    </row>
    <row r="7" spans="1:6" ht="41.25" customHeight="1" x14ac:dyDescent="0.2">
      <c r="A7" s="33" t="s">
        <v>43</v>
      </c>
      <c r="B7" s="43" t="s">
        <v>2</v>
      </c>
      <c r="C7" s="46">
        <f>SUM(Таблица1[[#This Row],[HS 85-109 5км  1 этап]:[HS 85-109  10 этап]])</f>
        <v>135</v>
      </c>
      <c r="D7" s="43">
        <v>18</v>
      </c>
      <c r="E7" s="60">
        <f t="shared" si="0"/>
        <v>153</v>
      </c>
      <c r="F7" s="45">
        <f t="shared" si="1"/>
        <v>6</v>
      </c>
    </row>
    <row r="8" spans="1:6" ht="41.25" customHeight="1" x14ac:dyDescent="0.2">
      <c r="A8" s="35" t="s">
        <v>111</v>
      </c>
      <c r="B8" s="43" t="s">
        <v>2</v>
      </c>
      <c r="C8" s="46">
        <f>SUM(Таблица1[[#This Row],[HS 85-109 5км  1 этап]:[HS 85-109  10 этап]])</f>
        <v>96</v>
      </c>
      <c r="D8" s="43"/>
      <c r="E8" s="60">
        <f t="shared" si="0"/>
        <v>96</v>
      </c>
      <c r="F8" s="45">
        <f t="shared" si="1"/>
        <v>7</v>
      </c>
    </row>
    <row r="9" spans="1:6" ht="41.25" customHeight="1" x14ac:dyDescent="0.2">
      <c r="A9" s="33" t="s">
        <v>110</v>
      </c>
      <c r="B9" s="43" t="s">
        <v>2</v>
      </c>
      <c r="C9" s="46">
        <f>SUM(Таблица1[[#This Row],[HS 85-109 5км  1 этап]:[HS 85-109  10 этап]])</f>
        <v>81</v>
      </c>
      <c r="D9" s="43">
        <v>14</v>
      </c>
      <c r="E9" s="60">
        <f t="shared" si="0"/>
        <v>95</v>
      </c>
      <c r="F9" s="45">
        <f t="shared" si="1"/>
        <v>8</v>
      </c>
    </row>
    <row r="10" spans="1:6" ht="41.25" customHeight="1" x14ac:dyDescent="0.2">
      <c r="A10" s="34" t="s">
        <v>186</v>
      </c>
      <c r="B10" s="43" t="s">
        <v>2</v>
      </c>
      <c r="C10" s="46">
        <f>SUM(Таблица1[[#This Row],[HS 85-109 5км  1 этап]:[HS 85-109  10 этап]])</f>
        <v>61</v>
      </c>
      <c r="D10" s="43">
        <v>22</v>
      </c>
      <c r="E10" s="60">
        <f t="shared" si="0"/>
        <v>83</v>
      </c>
      <c r="F10" s="45">
        <f t="shared" si="1"/>
        <v>9</v>
      </c>
    </row>
    <row r="11" spans="1:6" ht="41.25" customHeight="1" x14ac:dyDescent="0.2">
      <c r="A11" s="34" t="s">
        <v>33</v>
      </c>
      <c r="B11" s="43" t="s">
        <v>2</v>
      </c>
      <c r="C11" s="46">
        <f>SUM(Таблица1[[#This Row],[HS 85-109 5км  1 этап]:[HS 85-109  10 этап]])</f>
        <v>59</v>
      </c>
      <c r="D11" s="43">
        <v>15</v>
      </c>
      <c r="E11" s="60">
        <f t="shared" si="0"/>
        <v>74</v>
      </c>
      <c r="F11" s="45">
        <f t="shared" si="1"/>
        <v>11</v>
      </c>
    </row>
    <row r="12" spans="1:6" ht="41.25" customHeight="1" x14ac:dyDescent="0.2">
      <c r="A12" s="34" t="s">
        <v>123</v>
      </c>
      <c r="B12" s="43" t="s">
        <v>2</v>
      </c>
      <c r="C12" s="46">
        <f>SUM(Таблица1[[#This Row],[HS 85-109 5км  1 этап]:[HS 85-109  10 этап]])</f>
        <v>56</v>
      </c>
      <c r="D12" s="43">
        <v>13</v>
      </c>
      <c r="E12" s="60">
        <f t="shared" si="0"/>
        <v>69</v>
      </c>
      <c r="F12" s="45">
        <f t="shared" si="1"/>
        <v>12</v>
      </c>
    </row>
    <row r="13" spans="1:6" ht="41.25" customHeight="1" x14ac:dyDescent="0.2">
      <c r="A13" s="34" t="s">
        <v>28</v>
      </c>
      <c r="B13" s="43" t="s">
        <v>2</v>
      </c>
      <c r="C13" s="46">
        <f>SUM(Таблица1[[#This Row],[HS 85-109 5км  1 этап]:[HS 85-109  10 этап]])</f>
        <v>56</v>
      </c>
      <c r="D13" s="61">
        <v>26</v>
      </c>
      <c r="E13" s="60">
        <f t="shared" si="0"/>
        <v>82</v>
      </c>
      <c r="F13" s="45">
        <f t="shared" si="1"/>
        <v>10</v>
      </c>
    </row>
    <row r="14" spans="1:6" ht="41.25" customHeight="1" x14ac:dyDescent="0.2">
      <c r="A14" s="34" t="s">
        <v>107</v>
      </c>
      <c r="B14" s="43" t="s">
        <v>2</v>
      </c>
      <c r="C14" s="46">
        <f>SUM(Таблица1[[#This Row],[HS 85-109 5км  1 этап]:[HS 85-109  10 этап]])</f>
        <v>46</v>
      </c>
      <c r="D14" s="61">
        <v>16</v>
      </c>
      <c r="E14" s="60">
        <f t="shared" si="0"/>
        <v>62</v>
      </c>
      <c r="F14" s="45">
        <f t="shared" si="1"/>
        <v>14</v>
      </c>
    </row>
    <row r="15" spans="1:6" ht="41.25" customHeight="1" x14ac:dyDescent="0.2">
      <c r="A15" s="34" t="s">
        <v>29</v>
      </c>
      <c r="B15" s="43" t="s">
        <v>2</v>
      </c>
      <c r="C15" s="46">
        <f>SUM(Таблица1[[#This Row],[HS 85-109 5км  1 этап]:[HS 85-109  10 этап]])</f>
        <v>45</v>
      </c>
      <c r="D15" s="43"/>
      <c r="E15" s="60">
        <f t="shared" si="0"/>
        <v>45</v>
      </c>
      <c r="F15" s="45">
        <f t="shared" si="1"/>
        <v>15</v>
      </c>
    </row>
    <row r="16" spans="1:6" ht="41.25" customHeight="1" x14ac:dyDescent="0.2">
      <c r="A16" s="34" t="s">
        <v>75</v>
      </c>
      <c r="B16" s="43" t="s">
        <v>2</v>
      </c>
      <c r="C16" s="46">
        <f>SUM(Таблица1[[#This Row],[HS 85-109 5км  1 этап]:[HS 85-109  10 этап]])</f>
        <v>43</v>
      </c>
      <c r="D16" s="43">
        <v>22</v>
      </c>
      <c r="E16" s="60">
        <f t="shared" si="0"/>
        <v>65</v>
      </c>
      <c r="F16" s="45">
        <f t="shared" si="1"/>
        <v>13</v>
      </c>
    </row>
    <row r="17" spans="1:6" ht="41.25" customHeight="1" x14ac:dyDescent="0.2">
      <c r="A17" s="34" t="s">
        <v>30</v>
      </c>
      <c r="B17" s="43" t="s">
        <v>2</v>
      </c>
      <c r="C17" s="46">
        <f>SUM(Таблица1[[#This Row],[HS 85-109 5км  1 этап]:[HS 85-109  10 этап]])</f>
        <v>40</v>
      </c>
      <c r="D17" s="43"/>
      <c r="E17" s="60">
        <f t="shared" si="0"/>
        <v>40</v>
      </c>
      <c r="F17" s="45">
        <f t="shared" si="1"/>
        <v>16</v>
      </c>
    </row>
    <row r="18" spans="1:6" ht="48" customHeight="1" x14ac:dyDescent="0.2">
      <c r="A18" s="34" t="s">
        <v>108</v>
      </c>
      <c r="B18" s="43" t="s">
        <v>2</v>
      </c>
      <c r="C18" s="46">
        <f>SUM(Таблица1[[#This Row],[HS 85-109 5км  1 этап]:[HS 85-109  10 этап]])</f>
        <v>40</v>
      </c>
      <c r="D18" s="61"/>
      <c r="E18" s="60">
        <f t="shared" si="0"/>
        <v>40</v>
      </c>
      <c r="F18" s="45">
        <f t="shared" si="1"/>
        <v>16</v>
      </c>
    </row>
    <row r="19" spans="1:6" ht="41.25" customHeight="1" x14ac:dyDescent="0.2">
      <c r="A19" s="34" t="s">
        <v>106</v>
      </c>
      <c r="B19" s="43" t="s">
        <v>2</v>
      </c>
      <c r="C19" s="46">
        <f>SUM(Таблица1[[#This Row],[HS 85-109 5км  1 этап]:[HS 85-109  10 этап]])</f>
        <v>34</v>
      </c>
      <c r="D19" s="61"/>
      <c r="E19" s="60">
        <f t="shared" si="0"/>
        <v>34</v>
      </c>
      <c r="F19" s="45">
        <f t="shared" si="1"/>
        <v>18</v>
      </c>
    </row>
    <row r="20" spans="1:6" ht="41.25" customHeight="1" x14ac:dyDescent="0.2">
      <c r="A20" s="34" t="s">
        <v>34</v>
      </c>
      <c r="B20" s="43" t="s">
        <v>2</v>
      </c>
      <c r="C20" s="46">
        <f>SUM(Таблица1[[#This Row],[HS 85-109 5км  1 этап]:[HS 85-109  10 этап]])</f>
        <v>28</v>
      </c>
      <c r="D20" s="43"/>
      <c r="E20" s="60">
        <f t="shared" si="0"/>
        <v>28</v>
      </c>
      <c r="F20" s="45">
        <f t="shared" si="1"/>
        <v>19</v>
      </c>
    </row>
    <row r="21" spans="1:6" ht="41.25" customHeight="1" x14ac:dyDescent="0.2">
      <c r="A21" s="34" t="s">
        <v>50</v>
      </c>
      <c r="B21" s="43" t="s">
        <v>2</v>
      </c>
      <c r="C21" s="46">
        <f>SUM(Таблица1[[#This Row],[HS 85-109 5км  1 этап]:[HS 85-109  10 этап]])</f>
        <v>25</v>
      </c>
      <c r="D21" s="43"/>
      <c r="E21" s="60">
        <f t="shared" si="0"/>
        <v>25</v>
      </c>
      <c r="F21" s="45">
        <f t="shared" si="1"/>
        <v>20</v>
      </c>
    </row>
    <row r="22" spans="1:6" ht="41.25" customHeight="1" x14ac:dyDescent="0.2">
      <c r="A22" s="34" t="s">
        <v>122</v>
      </c>
      <c r="B22" s="43" t="s">
        <v>2</v>
      </c>
      <c r="C22" s="46">
        <f>SUM(Таблица1[[#This Row],[HS 85-109 5км  1 этап]:[HS 85-109  10 этап]])</f>
        <v>24</v>
      </c>
      <c r="D22" s="43"/>
      <c r="E22" s="60">
        <f t="shared" si="0"/>
        <v>24</v>
      </c>
      <c r="F22" s="45">
        <f t="shared" si="1"/>
        <v>21</v>
      </c>
    </row>
    <row r="23" spans="1:6" ht="41.25" customHeight="1" x14ac:dyDescent="0.2">
      <c r="A23" s="73" t="s">
        <v>31</v>
      </c>
      <c r="B23" s="43" t="s">
        <v>2</v>
      </c>
      <c r="C23" s="46">
        <f>SUM(Таблица1[[#This Row],[HS 85-109 5км  1 этап]:[HS 85-109  10 этап]])</f>
        <v>16</v>
      </c>
      <c r="D23" s="43"/>
      <c r="E23" s="60">
        <f t="shared" si="0"/>
        <v>16</v>
      </c>
      <c r="F23" s="45">
        <f t="shared" si="1"/>
        <v>22</v>
      </c>
    </row>
    <row r="24" spans="1:6" ht="36" x14ac:dyDescent="0.2">
      <c r="A24" s="34" t="s">
        <v>36</v>
      </c>
      <c r="B24" s="43" t="s">
        <v>2</v>
      </c>
      <c r="C24" s="46">
        <f>SUM(Таблица1[[#This Row],[HS 85-109 5км  1 этап]:[HS 85-109  10 этап]])</f>
        <v>8</v>
      </c>
      <c r="D24" s="61"/>
      <c r="E24" s="60">
        <f t="shared" si="0"/>
        <v>8</v>
      </c>
      <c r="F24" s="45">
        <f t="shared" si="1"/>
        <v>23</v>
      </c>
    </row>
    <row r="25" spans="1:6" ht="36" x14ac:dyDescent="0.2">
      <c r="A25" s="34" t="s">
        <v>112</v>
      </c>
      <c r="B25" s="43" t="s">
        <v>2</v>
      </c>
      <c r="C25" s="46">
        <f>SUM(Таблица1[[#This Row],[HS 85-109 5км  1 этап]:[HS 85-109  10 этап]])</f>
        <v>8</v>
      </c>
      <c r="D25" s="61"/>
      <c r="E25" s="60">
        <f t="shared" si="0"/>
        <v>8</v>
      </c>
      <c r="F25" s="45">
        <f t="shared" si="1"/>
        <v>23</v>
      </c>
    </row>
    <row r="26" spans="1:6" ht="36" x14ac:dyDescent="0.2">
      <c r="A26" s="34" t="s">
        <v>76</v>
      </c>
      <c r="B26" s="43" t="s">
        <v>2</v>
      </c>
      <c r="C26" s="46">
        <f>SUM(Таблица1[[#This Row],[HS 85-109 5км  1 этап]:[HS 85-109  10 этап]])</f>
        <v>3</v>
      </c>
      <c r="D26" s="61"/>
      <c r="E26" s="60">
        <f t="shared" si="0"/>
        <v>3</v>
      </c>
      <c r="F26" s="45">
        <f t="shared" si="1"/>
        <v>25</v>
      </c>
    </row>
    <row r="27" spans="1:6" ht="36" x14ac:dyDescent="0.2">
      <c r="A27" s="34" t="s">
        <v>124</v>
      </c>
      <c r="B27" s="43" t="s">
        <v>2</v>
      </c>
      <c r="C27" s="46">
        <f>SUM(Таблица1[[#This Row],[HS 85-109 5км  1 этап]:[HS 85-109  10 этап]])</f>
        <v>1</v>
      </c>
      <c r="D27" s="61"/>
      <c r="E27" s="60">
        <f t="shared" si="0"/>
        <v>1</v>
      </c>
      <c r="F27" s="45">
        <f t="shared" si="1"/>
        <v>26</v>
      </c>
    </row>
    <row r="28" spans="1:6" ht="18" x14ac:dyDescent="0.2">
      <c r="A28" s="31"/>
      <c r="B28" s="43" t="s">
        <v>2</v>
      </c>
      <c r="C28" s="46">
        <f>SUM(Таблица1[[#This Row],[HS 85-109 5км  1 этап]:[HS 85-109  10 этап]])</f>
        <v>0</v>
      </c>
      <c r="D28" s="61"/>
      <c r="E28" s="61">
        <f t="shared" si="0"/>
        <v>0</v>
      </c>
      <c r="F28" s="62">
        <f t="shared" si="1"/>
        <v>27</v>
      </c>
    </row>
  </sheetData>
  <pageMargins left="0.7" right="0.7" top="0.75" bottom="0.75" header="0.3" footer="0.3"/>
  <pageSetup paperSize="9" scale="6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view="pageBreakPreview" topLeftCell="A19" zoomScaleNormal="80" zoomScaleSheetLayoutView="100" workbookViewId="0">
      <selection activeCell="B21" sqref="B21"/>
    </sheetView>
  </sheetViews>
  <sheetFormatPr defaultRowHeight="12.75" x14ac:dyDescent="0.2"/>
  <cols>
    <col min="1" max="1" width="43.5703125" style="80" customWidth="1"/>
    <col min="2" max="6" width="6.7109375" style="64" customWidth="1"/>
    <col min="7" max="7" width="6.7109375" style="67" customWidth="1"/>
  </cols>
  <sheetData>
    <row r="1" spans="1:7" ht="24" customHeight="1" x14ac:dyDescent="0.2">
      <c r="A1" s="68" t="s">
        <v>58</v>
      </c>
      <c r="B1" s="69" t="s">
        <v>2</v>
      </c>
      <c r="C1" s="57" t="s">
        <v>57</v>
      </c>
      <c r="D1" s="69" t="s">
        <v>59</v>
      </c>
      <c r="E1" s="69" t="s">
        <v>60</v>
      </c>
      <c r="F1" s="70" t="s">
        <v>4</v>
      </c>
      <c r="G1" s="71" t="s">
        <v>3</v>
      </c>
    </row>
    <row r="2" spans="1:7" s="20" customFormat="1" ht="38.25" customHeight="1" x14ac:dyDescent="0.2">
      <c r="A2" s="72" t="s">
        <v>160</v>
      </c>
      <c r="B2" s="30" t="s">
        <v>2</v>
      </c>
      <c r="C2" s="30">
        <v>141</v>
      </c>
      <c r="D2" s="30">
        <v>40</v>
      </c>
      <c r="E2" s="30">
        <v>28</v>
      </c>
      <c r="F2" s="60">
        <f t="shared" ref="F2:F27" si="0">SUM(C2,D2:E2)</f>
        <v>209</v>
      </c>
      <c r="G2" s="45">
        <f t="shared" ref="G2:G27" si="1">RANK(F2,$F$2:$F$28,0)</f>
        <v>1</v>
      </c>
    </row>
    <row r="3" spans="1:7" s="20" customFormat="1" ht="45.75" customHeight="1" x14ac:dyDescent="0.2">
      <c r="A3" s="72" t="s">
        <v>161</v>
      </c>
      <c r="B3" s="30" t="s">
        <v>2</v>
      </c>
      <c r="C3" s="30">
        <v>135</v>
      </c>
      <c r="D3" s="30">
        <v>35</v>
      </c>
      <c r="E3" s="30">
        <v>18</v>
      </c>
      <c r="F3" s="60">
        <f t="shared" si="0"/>
        <v>188</v>
      </c>
      <c r="G3" s="45">
        <f t="shared" si="1"/>
        <v>2</v>
      </c>
    </row>
    <row r="4" spans="1:7" s="20" customFormat="1" ht="38.25" customHeight="1" x14ac:dyDescent="0.2">
      <c r="A4" s="73" t="s">
        <v>166</v>
      </c>
      <c r="B4" s="30" t="s">
        <v>2</v>
      </c>
      <c r="C4" s="30">
        <v>81</v>
      </c>
      <c r="D4" s="30">
        <v>22</v>
      </c>
      <c r="E4" s="30">
        <v>14</v>
      </c>
      <c r="F4" s="60">
        <f t="shared" si="0"/>
        <v>117</v>
      </c>
      <c r="G4" s="45">
        <f t="shared" si="1"/>
        <v>3</v>
      </c>
    </row>
    <row r="5" spans="1:7" s="20" customFormat="1" ht="38.25" customHeight="1" x14ac:dyDescent="0.2">
      <c r="A5" s="72" t="s">
        <v>168</v>
      </c>
      <c r="B5" s="30" t="s">
        <v>2</v>
      </c>
      <c r="C5" s="43">
        <v>96</v>
      </c>
      <c r="D5" s="43">
        <v>18</v>
      </c>
      <c r="E5" s="43"/>
      <c r="F5" s="60">
        <f t="shared" si="0"/>
        <v>114</v>
      </c>
      <c r="G5" s="45">
        <f t="shared" si="1"/>
        <v>4</v>
      </c>
    </row>
    <row r="6" spans="1:7" s="20" customFormat="1" ht="38.25" customHeight="1" x14ac:dyDescent="0.2">
      <c r="A6" s="36" t="s">
        <v>164</v>
      </c>
      <c r="B6" s="30" t="s">
        <v>2</v>
      </c>
      <c r="C6" s="43">
        <v>40</v>
      </c>
      <c r="D6" s="43">
        <v>26</v>
      </c>
      <c r="E6" s="43">
        <v>16</v>
      </c>
      <c r="F6" s="60">
        <f t="shared" si="0"/>
        <v>82</v>
      </c>
      <c r="G6" s="45">
        <f t="shared" si="1"/>
        <v>5</v>
      </c>
    </row>
    <row r="7" spans="1:7" s="20" customFormat="1" ht="38.25" customHeight="1" x14ac:dyDescent="0.2">
      <c r="A7" s="72" t="s">
        <v>162</v>
      </c>
      <c r="B7" s="30" t="s">
        <v>2</v>
      </c>
      <c r="C7" s="30">
        <v>45</v>
      </c>
      <c r="D7" s="30">
        <v>30</v>
      </c>
      <c r="E7" s="30"/>
      <c r="F7" s="60">
        <f t="shared" si="0"/>
        <v>75</v>
      </c>
      <c r="G7" s="45">
        <f t="shared" si="1"/>
        <v>6</v>
      </c>
    </row>
    <row r="8" spans="1:7" s="20" customFormat="1" ht="38.25" customHeight="1" x14ac:dyDescent="0.2">
      <c r="A8" s="36" t="s">
        <v>123</v>
      </c>
      <c r="B8" s="30" t="s">
        <v>2</v>
      </c>
      <c r="C8" s="30">
        <v>59</v>
      </c>
      <c r="D8" s="30"/>
      <c r="E8" s="30">
        <v>13</v>
      </c>
      <c r="F8" s="60">
        <f t="shared" si="0"/>
        <v>72</v>
      </c>
      <c r="G8" s="45">
        <f t="shared" si="1"/>
        <v>7</v>
      </c>
    </row>
    <row r="9" spans="1:7" s="20" customFormat="1" ht="51" customHeight="1" x14ac:dyDescent="0.2">
      <c r="A9" s="72" t="s">
        <v>30</v>
      </c>
      <c r="B9" s="30" t="s">
        <v>2</v>
      </c>
      <c r="C9" s="30">
        <v>56</v>
      </c>
      <c r="D9" s="30">
        <v>13</v>
      </c>
      <c r="E9" s="30"/>
      <c r="F9" s="60">
        <f t="shared" si="0"/>
        <v>69</v>
      </c>
      <c r="G9" s="45">
        <f t="shared" si="1"/>
        <v>8</v>
      </c>
    </row>
    <row r="10" spans="1:7" s="20" customFormat="1" ht="38.25" customHeight="1" x14ac:dyDescent="0.2">
      <c r="A10" s="72" t="s">
        <v>167</v>
      </c>
      <c r="B10" s="30" t="s">
        <v>2</v>
      </c>
      <c r="C10" s="30">
        <v>46</v>
      </c>
      <c r="D10" s="30">
        <v>20</v>
      </c>
      <c r="E10" s="30"/>
      <c r="F10" s="60">
        <f t="shared" si="0"/>
        <v>66</v>
      </c>
      <c r="G10" s="45">
        <f t="shared" si="1"/>
        <v>9</v>
      </c>
    </row>
    <row r="11" spans="1:7" s="20" customFormat="1" ht="38.25" customHeight="1" x14ac:dyDescent="0.2">
      <c r="A11" s="72" t="s">
        <v>165</v>
      </c>
      <c r="B11" s="30" t="s">
        <v>2</v>
      </c>
      <c r="C11" s="30">
        <v>34</v>
      </c>
      <c r="D11" s="30">
        <v>24</v>
      </c>
      <c r="E11" s="30"/>
      <c r="F11" s="60">
        <f t="shared" si="0"/>
        <v>58</v>
      </c>
      <c r="G11" s="45">
        <f t="shared" si="1"/>
        <v>10</v>
      </c>
    </row>
    <row r="12" spans="1:7" s="20" customFormat="1" ht="38.25" customHeight="1" x14ac:dyDescent="0.2">
      <c r="A12" s="72" t="s">
        <v>29</v>
      </c>
      <c r="B12" s="30" t="s">
        <v>2</v>
      </c>
      <c r="C12" s="30">
        <v>56</v>
      </c>
      <c r="D12" s="30"/>
      <c r="E12" s="30"/>
      <c r="F12" s="60">
        <f t="shared" si="0"/>
        <v>56</v>
      </c>
      <c r="G12" s="45">
        <f t="shared" si="1"/>
        <v>11</v>
      </c>
    </row>
    <row r="13" spans="1:7" s="20" customFormat="1" ht="38.25" customHeight="1" x14ac:dyDescent="0.2">
      <c r="A13" s="72" t="s">
        <v>169</v>
      </c>
      <c r="B13" s="30" t="s">
        <v>2</v>
      </c>
      <c r="C13" s="30">
        <v>40</v>
      </c>
      <c r="D13" s="30">
        <v>14</v>
      </c>
      <c r="E13" s="30"/>
      <c r="F13" s="60">
        <f t="shared" si="0"/>
        <v>54</v>
      </c>
      <c r="G13" s="45">
        <f t="shared" si="1"/>
        <v>12</v>
      </c>
    </row>
    <row r="14" spans="1:7" s="20" customFormat="1" ht="38.25" customHeight="1" x14ac:dyDescent="0.2">
      <c r="A14" s="72" t="s">
        <v>163</v>
      </c>
      <c r="B14" s="30" t="s">
        <v>2</v>
      </c>
      <c r="C14" s="30">
        <v>25</v>
      </c>
      <c r="D14" s="30">
        <v>28</v>
      </c>
      <c r="E14" s="30"/>
      <c r="F14" s="60">
        <f t="shared" si="0"/>
        <v>53</v>
      </c>
      <c r="G14" s="45">
        <f t="shared" si="1"/>
        <v>13</v>
      </c>
    </row>
    <row r="15" spans="1:7" s="20" customFormat="1" ht="38.25" customHeight="1" x14ac:dyDescent="0.2">
      <c r="A15" s="74" t="s">
        <v>104</v>
      </c>
      <c r="B15" s="30" t="s">
        <v>2</v>
      </c>
      <c r="C15" s="43">
        <v>16</v>
      </c>
      <c r="D15" s="43">
        <v>15</v>
      </c>
      <c r="E15" s="43">
        <v>22</v>
      </c>
      <c r="F15" s="60">
        <f t="shared" si="0"/>
        <v>53</v>
      </c>
      <c r="G15" s="45">
        <f t="shared" si="1"/>
        <v>13</v>
      </c>
    </row>
    <row r="16" spans="1:7" s="20" customFormat="1" ht="38.25" customHeight="1" x14ac:dyDescent="0.2">
      <c r="A16" s="72" t="s">
        <v>36</v>
      </c>
      <c r="B16" s="30" t="s">
        <v>2</v>
      </c>
      <c r="C16" s="30">
        <v>8</v>
      </c>
      <c r="D16" s="30">
        <v>16</v>
      </c>
      <c r="E16" s="30"/>
      <c r="F16" s="60">
        <f t="shared" si="0"/>
        <v>24</v>
      </c>
      <c r="G16" s="45">
        <f t="shared" si="1"/>
        <v>15</v>
      </c>
    </row>
    <row r="17" spans="1:7" s="20" customFormat="1" ht="38.25" customHeight="1" x14ac:dyDescent="0.2">
      <c r="A17" s="72" t="s">
        <v>31</v>
      </c>
      <c r="B17" s="30" t="s">
        <v>2</v>
      </c>
      <c r="C17" s="30">
        <v>24</v>
      </c>
      <c r="D17" s="30"/>
      <c r="E17" s="30"/>
      <c r="F17" s="60">
        <f t="shared" si="0"/>
        <v>24</v>
      </c>
      <c r="G17" s="45">
        <f t="shared" si="1"/>
        <v>15</v>
      </c>
    </row>
    <row r="18" spans="1:7" s="20" customFormat="1" ht="38.25" customHeight="1" x14ac:dyDescent="0.2">
      <c r="A18" s="74" t="s">
        <v>90</v>
      </c>
      <c r="B18" s="30" t="s">
        <v>2</v>
      </c>
      <c r="C18" s="43">
        <v>3</v>
      </c>
      <c r="D18" s="43">
        <v>12</v>
      </c>
      <c r="E18" s="43"/>
      <c r="F18" s="60">
        <f t="shared" si="0"/>
        <v>15</v>
      </c>
      <c r="G18" s="45">
        <f t="shared" si="1"/>
        <v>17</v>
      </c>
    </row>
    <row r="19" spans="1:7" ht="38.25" x14ac:dyDescent="0.2">
      <c r="A19" s="32" t="s">
        <v>170</v>
      </c>
      <c r="B19" s="30" t="s">
        <v>2</v>
      </c>
      <c r="C19" s="30">
        <v>1</v>
      </c>
      <c r="D19" s="30">
        <v>11</v>
      </c>
      <c r="E19" s="30"/>
      <c r="F19" s="60">
        <f t="shared" si="0"/>
        <v>12</v>
      </c>
      <c r="G19" s="45">
        <f t="shared" si="1"/>
        <v>18</v>
      </c>
    </row>
    <row r="20" spans="1:7" ht="36" x14ac:dyDescent="0.2">
      <c r="A20" s="34" t="s">
        <v>112</v>
      </c>
      <c r="B20" s="30" t="s">
        <v>2</v>
      </c>
      <c r="C20" s="30">
        <v>8</v>
      </c>
      <c r="D20" s="30"/>
      <c r="E20" s="30"/>
      <c r="F20" s="60">
        <f t="shared" si="0"/>
        <v>8</v>
      </c>
      <c r="G20" s="45">
        <f t="shared" si="1"/>
        <v>19</v>
      </c>
    </row>
    <row r="21" spans="1:7" x14ac:dyDescent="0.2">
      <c r="A21" s="72"/>
      <c r="B21" s="30"/>
      <c r="C21" s="30"/>
      <c r="D21" s="30"/>
      <c r="E21" s="30"/>
      <c r="F21" s="30">
        <f t="shared" si="0"/>
        <v>0</v>
      </c>
      <c r="G21" s="75">
        <f t="shared" si="1"/>
        <v>20</v>
      </c>
    </row>
    <row r="22" spans="1:7" x14ac:dyDescent="0.2">
      <c r="A22" s="36"/>
      <c r="B22" s="43"/>
      <c r="C22" s="43"/>
      <c r="D22" s="43"/>
      <c r="E22" s="43"/>
      <c r="F22" s="30">
        <f t="shared" si="0"/>
        <v>0</v>
      </c>
      <c r="G22" s="75">
        <f t="shared" si="1"/>
        <v>20</v>
      </c>
    </row>
    <row r="23" spans="1:7" x14ac:dyDescent="0.2">
      <c r="A23" s="36"/>
      <c r="B23" s="43"/>
      <c r="C23" s="43"/>
      <c r="D23" s="43"/>
      <c r="E23" s="43"/>
      <c r="F23" s="30">
        <f t="shared" si="0"/>
        <v>0</v>
      </c>
      <c r="G23" s="75">
        <f t="shared" si="1"/>
        <v>20</v>
      </c>
    </row>
    <row r="24" spans="1:7" x14ac:dyDescent="0.2">
      <c r="A24" s="36"/>
      <c r="B24" s="43"/>
      <c r="C24" s="43"/>
      <c r="D24" s="43"/>
      <c r="E24" s="43"/>
      <c r="F24" s="30">
        <f t="shared" si="0"/>
        <v>0</v>
      </c>
      <c r="G24" s="75">
        <f t="shared" si="1"/>
        <v>20</v>
      </c>
    </row>
    <row r="25" spans="1:7" x14ac:dyDescent="0.2">
      <c r="A25" s="36"/>
      <c r="B25" s="43"/>
      <c r="C25" s="43"/>
      <c r="D25" s="43"/>
      <c r="E25" s="43"/>
      <c r="F25" s="30">
        <f t="shared" si="0"/>
        <v>0</v>
      </c>
      <c r="G25" s="75">
        <f t="shared" si="1"/>
        <v>20</v>
      </c>
    </row>
    <row r="26" spans="1:7" x14ac:dyDescent="0.2">
      <c r="A26" s="36"/>
      <c r="B26" s="43"/>
      <c r="C26" s="43"/>
      <c r="D26" s="43"/>
      <c r="E26" s="43"/>
      <c r="F26" s="30">
        <f t="shared" si="0"/>
        <v>0</v>
      </c>
      <c r="G26" s="75">
        <f t="shared" si="1"/>
        <v>20</v>
      </c>
    </row>
    <row r="27" spans="1:7" x14ac:dyDescent="0.2">
      <c r="A27" s="76"/>
      <c r="B27" s="50"/>
      <c r="C27" s="50"/>
      <c r="D27" s="50"/>
      <c r="E27" s="50"/>
      <c r="F27" s="77">
        <f t="shared" si="0"/>
        <v>0</v>
      </c>
      <c r="G27" s="78">
        <f t="shared" si="1"/>
        <v>20</v>
      </c>
    </row>
    <row r="28" spans="1:7" x14ac:dyDescent="0.2">
      <c r="A28" s="34"/>
      <c r="B28" s="43"/>
      <c r="C28" s="43"/>
      <c r="D28" s="43"/>
      <c r="E28" s="43"/>
      <c r="F28" s="30">
        <f t="shared" ref="F28" si="2">SUM(C28,D28:E28)</f>
        <v>0</v>
      </c>
      <c r="G28" s="79">
        <f t="shared" ref="G28" si="3">RANK(F28,$F$2:$F$28,0)</f>
        <v>20</v>
      </c>
    </row>
  </sheetData>
  <pageMargins left="0.7" right="0.7" top="0.75" bottom="0.75" header="0.3" footer="0.3"/>
  <pageSetup paperSize="9" scale="8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1"/>
  <sheetViews>
    <sheetView view="pageBreakPreview" topLeftCell="A16" zoomScaleNormal="90" zoomScaleSheetLayoutView="100" workbookViewId="0">
      <selection activeCell="F12" sqref="F12"/>
    </sheetView>
  </sheetViews>
  <sheetFormatPr defaultRowHeight="15.75" x14ac:dyDescent="0.2"/>
  <cols>
    <col min="1" max="1" width="44" style="87" customWidth="1"/>
    <col min="2" max="3" width="6.7109375" style="64" customWidth="1"/>
    <col min="4" max="6" width="6.7109375" style="54" customWidth="1"/>
    <col min="7" max="8" width="6.7109375" style="67" customWidth="1"/>
  </cols>
  <sheetData>
    <row r="1" spans="1:8" s="14" customFormat="1" ht="25.5" customHeight="1" x14ac:dyDescent="0.2">
      <c r="A1" s="81" t="s">
        <v>58</v>
      </c>
      <c r="B1" s="69" t="s">
        <v>2</v>
      </c>
      <c r="C1" s="57" t="s">
        <v>6</v>
      </c>
      <c r="D1" s="82" t="s">
        <v>144</v>
      </c>
      <c r="E1" s="69" t="s">
        <v>145</v>
      </c>
      <c r="F1" s="69" t="s">
        <v>55</v>
      </c>
      <c r="G1" s="70" t="s">
        <v>4</v>
      </c>
      <c r="H1" s="71" t="s">
        <v>3</v>
      </c>
    </row>
    <row r="2" spans="1:8" s="13" customFormat="1" ht="36" customHeight="1" x14ac:dyDescent="0.2">
      <c r="A2" s="36" t="s">
        <v>43</v>
      </c>
      <c r="B2" s="83" t="s">
        <v>2</v>
      </c>
      <c r="C2" s="83">
        <v>135</v>
      </c>
      <c r="D2" s="83">
        <v>40</v>
      </c>
      <c r="E2" s="83">
        <v>35</v>
      </c>
      <c r="F2" s="83">
        <v>18</v>
      </c>
      <c r="G2" s="60">
        <f t="shared" ref="G2:G31" si="0">SUM(C2,D2:F2)</f>
        <v>228</v>
      </c>
      <c r="H2" s="45">
        <f t="shared" ref="H2:H31" si="1">RANK(G2,$G$2:$G$31,0)</f>
        <v>1</v>
      </c>
    </row>
    <row r="3" spans="1:8" s="13" customFormat="1" ht="36" customHeight="1" x14ac:dyDescent="0.2">
      <c r="A3" s="36" t="s">
        <v>35</v>
      </c>
      <c r="B3" s="83" t="s">
        <v>2</v>
      </c>
      <c r="C3" s="83">
        <v>81</v>
      </c>
      <c r="D3" s="83">
        <v>20</v>
      </c>
      <c r="E3" s="83">
        <v>22</v>
      </c>
      <c r="F3" s="83">
        <v>14</v>
      </c>
      <c r="G3" s="60">
        <f t="shared" si="0"/>
        <v>137</v>
      </c>
      <c r="H3" s="45">
        <f t="shared" si="1"/>
        <v>2</v>
      </c>
    </row>
    <row r="4" spans="1:8" s="13" customFormat="1" ht="36" customHeight="1" x14ac:dyDescent="0.2">
      <c r="A4" s="36" t="s">
        <v>32</v>
      </c>
      <c r="B4" s="83" t="s">
        <v>2</v>
      </c>
      <c r="C4" s="83">
        <v>40</v>
      </c>
      <c r="D4" s="83">
        <v>30</v>
      </c>
      <c r="E4" s="83">
        <v>26</v>
      </c>
      <c r="F4" s="83">
        <v>16</v>
      </c>
      <c r="G4" s="60">
        <f t="shared" si="0"/>
        <v>112</v>
      </c>
      <c r="H4" s="45">
        <f t="shared" si="1"/>
        <v>3</v>
      </c>
    </row>
    <row r="5" spans="1:8" s="13" customFormat="1" ht="36" customHeight="1" x14ac:dyDescent="0.2">
      <c r="A5" s="36" t="s">
        <v>106</v>
      </c>
      <c r="B5" s="83" t="s">
        <v>2</v>
      </c>
      <c r="C5" s="83">
        <v>45</v>
      </c>
      <c r="D5" s="83">
        <v>28</v>
      </c>
      <c r="E5" s="83">
        <v>30</v>
      </c>
      <c r="F5" s="83"/>
      <c r="G5" s="60">
        <f t="shared" si="0"/>
        <v>103</v>
      </c>
      <c r="H5" s="45">
        <f t="shared" si="1"/>
        <v>4</v>
      </c>
    </row>
    <row r="6" spans="1:8" s="13" customFormat="1" ht="36" customHeight="1" x14ac:dyDescent="0.2">
      <c r="A6" s="72" t="s">
        <v>56</v>
      </c>
      <c r="B6" s="83" t="s">
        <v>2</v>
      </c>
      <c r="C6" s="83">
        <v>34</v>
      </c>
      <c r="D6" s="83">
        <v>35</v>
      </c>
      <c r="E6" s="83">
        <v>24</v>
      </c>
      <c r="F6" s="83"/>
      <c r="G6" s="60">
        <f t="shared" si="0"/>
        <v>93</v>
      </c>
      <c r="H6" s="45">
        <f t="shared" si="1"/>
        <v>5</v>
      </c>
    </row>
    <row r="7" spans="1:8" s="13" customFormat="1" ht="36" customHeight="1" x14ac:dyDescent="0.2">
      <c r="A7" s="36" t="s">
        <v>102</v>
      </c>
      <c r="B7" s="83" t="s">
        <v>2</v>
      </c>
      <c r="C7" s="83">
        <v>46</v>
      </c>
      <c r="D7" s="83">
        <v>22</v>
      </c>
      <c r="E7" s="83">
        <v>20</v>
      </c>
      <c r="F7" s="83"/>
      <c r="G7" s="60">
        <f t="shared" si="0"/>
        <v>88</v>
      </c>
      <c r="H7" s="45">
        <f t="shared" si="1"/>
        <v>6</v>
      </c>
    </row>
    <row r="8" spans="1:8" s="13" customFormat="1" ht="36" customHeight="1" x14ac:dyDescent="0.2">
      <c r="A8" s="36" t="s">
        <v>151</v>
      </c>
      <c r="B8" s="83" t="s">
        <v>2</v>
      </c>
      <c r="C8" s="83">
        <v>59</v>
      </c>
      <c r="D8" s="83">
        <v>11</v>
      </c>
      <c r="E8" s="83"/>
      <c r="F8" s="83">
        <v>13</v>
      </c>
      <c r="G8" s="60">
        <f t="shared" si="0"/>
        <v>83</v>
      </c>
      <c r="H8" s="45">
        <f t="shared" si="1"/>
        <v>7</v>
      </c>
    </row>
    <row r="9" spans="1:8" s="13" customFormat="1" ht="36" customHeight="1" x14ac:dyDescent="0.2">
      <c r="A9" s="36" t="s">
        <v>103</v>
      </c>
      <c r="B9" s="83" t="s">
        <v>2</v>
      </c>
      <c r="C9" s="83">
        <v>24</v>
      </c>
      <c r="D9" s="83">
        <v>24</v>
      </c>
      <c r="E9" s="83">
        <v>28</v>
      </c>
      <c r="F9" s="83"/>
      <c r="G9" s="60">
        <f t="shared" si="0"/>
        <v>76</v>
      </c>
      <c r="H9" s="45">
        <f t="shared" si="1"/>
        <v>8</v>
      </c>
    </row>
    <row r="10" spans="1:8" s="13" customFormat="1" ht="36" customHeight="1" x14ac:dyDescent="0.2">
      <c r="A10" s="74" t="s">
        <v>104</v>
      </c>
      <c r="B10" s="83" t="s">
        <v>2</v>
      </c>
      <c r="C10" s="83">
        <v>16</v>
      </c>
      <c r="D10" s="83">
        <v>16</v>
      </c>
      <c r="E10" s="83">
        <v>15</v>
      </c>
      <c r="F10" s="83">
        <v>22</v>
      </c>
      <c r="G10" s="60">
        <f t="shared" si="0"/>
        <v>69</v>
      </c>
      <c r="H10" s="45">
        <f t="shared" si="1"/>
        <v>9</v>
      </c>
    </row>
    <row r="11" spans="1:8" s="13" customFormat="1" ht="36" customHeight="1" x14ac:dyDescent="0.2">
      <c r="A11" s="36" t="s">
        <v>34</v>
      </c>
      <c r="B11" s="83" t="s">
        <v>2</v>
      </c>
      <c r="C11" s="83">
        <v>40</v>
      </c>
      <c r="D11" s="83"/>
      <c r="E11" s="83">
        <v>14</v>
      </c>
      <c r="F11" s="83"/>
      <c r="G11" s="60">
        <f t="shared" si="0"/>
        <v>54</v>
      </c>
      <c r="H11" s="45">
        <f t="shared" si="1"/>
        <v>10</v>
      </c>
    </row>
    <row r="12" spans="1:8" s="13" customFormat="1" ht="36" customHeight="1" x14ac:dyDescent="0.2">
      <c r="A12" s="72" t="s">
        <v>36</v>
      </c>
      <c r="B12" s="83" t="s">
        <v>2</v>
      </c>
      <c r="C12" s="83">
        <v>8</v>
      </c>
      <c r="D12" s="83">
        <v>15</v>
      </c>
      <c r="E12" s="83">
        <v>16</v>
      </c>
      <c r="F12" s="83"/>
      <c r="G12" s="60">
        <f t="shared" si="0"/>
        <v>39</v>
      </c>
      <c r="H12" s="45">
        <f t="shared" si="1"/>
        <v>11</v>
      </c>
    </row>
    <row r="13" spans="1:8" s="13" customFormat="1" ht="36" customHeight="1" x14ac:dyDescent="0.2">
      <c r="A13" s="36" t="s">
        <v>146</v>
      </c>
      <c r="B13" s="83" t="s">
        <v>2</v>
      </c>
      <c r="C13" s="83"/>
      <c r="D13" s="83">
        <v>26</v>
      </c>
      <c r="E13" s="83"/>
      <c r="F13" s="83"/>
      <c r="G13" s="60">
        <f t="shared" si="0"/>
        <v>26</v>
      </c>
      <c r="H13" s="45">
        <f t="shared" si="1"/>
        <v>12</v>
      </c>
    </row>
    <row r="14" spans="1:8" ht="36" customHeight="1" x14ac:dyDescent="0.2">
      <c r="A14" s="74" t="s">
        <v>90</v>
      </c>
      <c r="B14" s="83" t="s">
        <v>2</v>
      </c>
      <c r="C14" s="83">
        <v>3</v>
      </c>
      <c r="D14" s="83">
        <v>10</v>
      </c>
      <c r="E14" s="83">
        <v>12</v>
      </c>
      <c r="F14" s="83"/>
      <c r="G14" s="60">
        <f t="shared" si="0"/>
        <v>25</v>
      </c>
      <c r="H14" s="45">
        <f t="shared" si="1"/>
        <v>13</v>
      </c>
    </row>
    <row r="15" spans="1:8" ht="36" customHeight="1" x14ac:dyDescent="0.2">
      <c r="A15" s="36" t="s">
        <v>154</v>
      </c>
      <c r="B15" s="83" t="s">
        <v>2</v>
      </c>
      <c r="C15" s="83">
        <v>1</v>
      </c>
      <c r="D15" s="83">
        <v>7</v>
      </c>
      <c r="E15" s="83">
        <v>11</v>
      </c>
      <c r="F15" s="83"/>
      <c r="G15" s="60">
        <f t="shared" si="0"/>
        <v>19</v>
      </c>
      <c r="H15" s="45">
        <f t="shared" si="1"/>
        <v>14</v>
      </c>
    </row>
    <row r="16" spans="1:8" ht="36" customHeight="1" x14ac:dyDescent="0.2">
      <c r="A16" s="36" t="s">
        <v>148</v>
      </c>
      <c r="B16" s="83" t="s">
        <v>2</v>
      </c>
      <c r="C16" s="83"/>
      <c r="D16" s="83">
        <v>18</v>
      </c>
      <c r="E16" s="83"/>
      <c r="F16" s="83"/>
      <c r="G16" s="60">
        <f t="shared" si="0"/>
        <v>18</v>
      </c>
      <c r="H16" s="45">
        <f t="shared" si="1"/>
        <v>15</v>
      </c>
    </row>
    <row r="17" spans="1:8" ht="36" customHeight="1" x14ac:dyDescent="0.2">
      <c r="A17" s="36" t="s">
        <v>147</v>
      </c>
      <c r="B17" s="83" t="s">
        <v>2</v>
      </c>
      <c r="C17" s="83"/>
      <c r="D17" s="83">
        <v>14</v>
      </c>
      <c r="E17" s="83"/>
      <c r="F17" s="83"/>
      <c r="G17" s="60">
        <f t="shared" si="0"/>
        <v>14</v>
      </c>
      <c r="H17" s="45">
        <f t="shared" si="1"/>
        <v>16</v>
      </c>
    </row>
    <row r="18" spans="1:8" ht="36" customHeight="1" x14ac:dyDescent="0.2">
      <c r="A18" s="36" t="s">
        <v>149</v>
      </c>
      <c r="B18" s="83" t="s">
        <v>2</v>
      </c>
      <c r="C18" s="83"/>
      <c r="D18" s="83">
        <v>13</v>
      </c>
      <c r="E18" s="83"/>
      <c r="F18" s="83"/>
      <c r="G18" s="60">
        <f t="shared" si="0"/>
        <v>13</v>
      </c>
      <c r="H18" s="45">
        <f t="shared" si="1"/>
        <v>17</v>
      </c>
    </row>
    <row r="19" spans="1:8" ht="36" customHeight="1" x14ac:dyDescent="0.2">
      <c r="A19" s="36" t="s">
        <v>150</v>
      </c>
      <c r="B19" s="83" t="s">
        <v>2</v>
      </c>
      <c r="C19" s="83"/>
      <c r="D19" s="83">
        <v>12</v>
      </c>
      <c r="E19" s="83"/>
      <c r="F19" s="83"/>
      <c r="G19" s="60">
        <f t="shared" si="0"/>
        <v>12</v>
      </c>
      <c r="H19" s="45">
        <f t="shared" si="1"/>
        <v>18</v>
      </c>
    </row>
    <row r="20" spans="1:8" ht="36" customHeight="1" x14ac:dyDescent="0.2">
      <c r="A20" s="34" t="s">
        <v>152</v>
      </c>
      <c r="B20" s="83" t="s">
        <v>2</v>
      </c>
      <c r="C20" s="83"/>
      <c r="D20" s="83">
        <v>9</v>
      </c>
      <c r="E20" s="83"/>
      <c r="F20" s="83"/>
      <c r="G20" s="60">
        <f t="shared" si="0"/>
        <v>9</v>
      </c>
      <c r="H20" s="45">
        <f t="shared" si="1"/>
        <v>19</v>
      </c>
    </row>
    <row r="21" spans="1:8" ht="36" customHeight="1" x14ac:dyDescent="0.2">
      <c r="A21" s="36" t="s">
        <v>153</v>
      </c>
      <c r="B21" s="83" t="s">
        <v>2</v>
      </c>
      <c r="C21" s="83"/>
      <c r="D21" s="83">
        <v>8</v>
      </c>
      <c r="E21" s="83"/>
      <c r="F21" s="83"/>
      <c r="G21" s="60">
        <f t="shared" si="0"/>
        <v>8</v>
      </c>
      <c r="H21" s="45">
        <f t="shared" si="1"/>
        <v>20</v>
      </c>
    </row>
    <row r="22" spans="1:8" ht="36" customHeight="1" x14ac:dyDescent="0.2">
      <c r="A22" s="36" t="s">
        <v>112</v>
      </c>
      <c r="B22" s="83" t="s">
        <v>2</v>
      </c>
      <c r="C22" s="83">
        <v>8</v>
      </c>
      <c r="D22" s="83"/>
      <c r="E22" s="83"/>
      <c r="F22" s="83"/>
      <c r="G22" s="60">
        <f t="shared" si="0"/>
        <v>8</v>
      </c>
      <c r="H22" s="45">
        <f t="shared" si="1"/>
        <v>20</v>
      </c>
    </row>
    <row r="23" spans="1:8" ht="36" customHeight="1" x14ac:dyDescent="0.2">
      <c r="A23" s="36" t="s">
        <v>100</v>
      </c>
      <c r="B23" s="83" t="s">
        <v>2</v>
      </c>
      <c r="C23" s="83"/>
      <c r="D23" s="84">
        <v>6</v>
      </c>
      <c r="E23" s="83"/>
      <c r="F23" s="84"/>
      <c r="G23" s="60">
        <f t="shared" si="0"/>
        <v>6</v>
      </c>
      <c r="H23" s="45">
        <f t="shared" si="1"/>
        <v>22</v>
      </c>
    </row>
    <row r="24" spans="1:8" ht="36" customHeight="1" x14ac:dyDescent="0.2">
      <c r="A24" s="34" t="s">
        <v>101</v>
      </c>
      <c r="B24" s="83" t="s">
        <v>2</v>
      </c>
      <c r="C24" s="83"/>
      <c r="D24" s="84">
        <v>5</v>
      </c>
      <c r="E24" s="83"/>
      <c r="F24" s="84"/>
      <c r="G24" s="60">
        <f t="shared" si="0"/>
        <v>5</v>
      </c>
      <c r="H24" s="45">
        <f t="shared" si="1"/>
        <v>23</v>
      </c>
    </row>
    <row r="25" spans="1:8" ht="12.75" x14ac:dyDescent="0.2">
      <c r="A25" s="72"/>
      <c r="B25" s="83" t="s">
        <v>2</v>
      </c>
      <c r="C25" s="83"/>
      <c r="D25" s="83"/>
      <c r="E25" s="83"/>
      <c r="F25" s="83"/>
      <c r="G25" s="85">
        <f t="shared" si="0"/>
        <v>0</v>
      </c>
      <c r="H25" s="86">
        <f t="shared" si="1"/>
        <v>24</v>
      </c>
    </row>
    <row r="26" spans="1:8" ht="12.75" x14ac:dyDescent="0.2">
      <c r="A26" s="36"/>
      <c r="B26" s="83" t="s">
        <v>2</v>
      </c>
      <c r="C26" s="83"/>
      <c r="D26" s="83"/>
      <c r="E26" s="83"/>
      <c r="F26" s="83"/>
      <c r="G26" s="85">
        <f t="shared" si="0"/>
        <v>0</v>
      </c>
      <c r="H26" s="86">
        <f t="shared" si="1"/>
        <v>24</v>
      </c>
    </row>
    <row r="27" spans="1:8" ht="15" x14ac:dyDescent="0.2">
      <c r="A27" s="36"/>
      <c r="B27" s="83" t="s">
        <v>2</v>
      </c>
      <c r="C27" s="83"/>
      <c r="D27" s="84"/>
      <c r="E27" s="83"/>
      <c r="F27" s="84"/>
      <c r="G27" s="85">
        <f t="shared" si="0"/>
        <v>0</v>
      </c>
      <c r="H27" s="86">
        <f t="shared" si="1"/>
        <v>24</v>
      </c>
    </row>
    <row r="28" spans="1:8" ht="12.75" x14ac:dyDescent="0.2">
      <c r="A28" s="72"/>
      <c r="B28" s="83" t="s">
        <v>2</v>
      </c>
      <c r="C28" s="83"/>
      <c r="D28" s="83"/>
      <c r="E28" s="83"/>
      <c r="F28" s="83"/>
      <c r="G28" s="85">
        <f t="shared" si="0"/>
        <v>0</v>
      </c>
      <c r="H28" s="86">
        <f t="shared" si="1"/>
        <v>24</v>
      </c>
    </row>
    <row r="29" spans="1:8" ht="15" x14ac:dyDescent="0.2">
      <c r="A29" s="36"/>
      <c r="B29" s="83" t="s">
        <v>2</v>
      </c>
      <c r="C29" s="83"/>
      <c r="D29" s="84"/>
      <c r="E29" s="83"/>
      <c r="F29" s="84"/>
      <c r="G29" s="85">
        <f t="shared" si="0"/>
        <v>0</v>
      </c>
      <c r="H29" s="86">
        <f t="shared" si="1"/>
        <v>24</v>
      </c>
    </row>
    <row r="30" spans="1:8" ht="12.75" x14ac:dyDescent="0.2">
      <c r="A30" s="36"/>
      <c r="B30" s="83" t="s">
        <v>2</v>
      </c>
      <c r="C30" s="83"/>
      <c r="D30" s="83"/>
      <c r="E30" s="83"/>
      <c r="F30" s="83"/>
      <c r="G30" s="85">
        <f t="shared" si="0"/>
        <v>0</v>
      </c>
      <c r="H30" s="86">
        <f t="shared" si="1"/>
        <v>24</v>
      </c>
    </row>
    <row r="31" spans="1:8" ht="12.75" x14ac:dyDescent="0.2">
      <c r="A31" s="36"/>
      <c r="B31" s="83" t="s">
        <v>2</v>
      </c>
      <c r="C31" s="83"/>
      <c r="D31" s="83"/>
      <c r="E31" s="83"/>
      <c r="F31" s="83"/>
      <c r="G31" s="85">
        <f t="shared" si="0"/>
        <v>0</v>
      </c>
      <c r="H31" s="86">
        <f t="shared" si="1"/>
        <v>24</v>
      </c>
    </row>
  </sheetData>
  <pageMargins left="0.7" right="0.7" top="0.75" bottom="0.75" header="0.3" footer="0.3"/>
  <pageSetup paperSize="9" scale="64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0"/>
  <sheetViews>
    <sheetView view="pageBreakPreview" zoomScaleNormal="100" zoomScaleSheetLayoutView="100" workbookViewId="0">
      <selection activeCell="H12" sqref="H12"/>
    </sheetView>
  </sheetViews>
  <sheetFormatPr defaultRowHeight="12.75" x14ac:dyDescent="0.2"/>
  <cols>
    <col min="1" max="1" width="45.28515625" style="52" customWidth="1"/>
    <col min="2" max="2" width="9.140625" style="52"/>
    <col min="3" max="4" width="10.7109375" style="52" customWidth="1"/>
    <col min="5" max="6" width="9.140625" style="53"/>
  </cols>
  <sheetData>
    <row r="1" spans="1:6" ht="39" customHeight="1" x14ac:dyDescent="0.2">
      <c r="A1" s="70" t="s">
        <v>0</v>
      </c>
      <c r="B1" s="88" t="s">
        <v>2</v>
      </c>
      <c r="C1" s="89" t="s">
        <v>180</v>
      </c>
      <c r="D1" s="89" t="s">
        <v>181</v>
      </c>
      <c r="E1" s="90" t="s">
        <v>6</v>
      </c>
      <c r="F1" s="91" t="s">
        <v>3</v>
      </c>
    </row>
    <row r="2" spans="1:6" ht="39" customHeight="1" x14ac:dyDescent="0.2">
      <c r="A2" s="34" t="s">
        <v>70</v>
      </c>
      <c r="B2" s="39" t="s">
        <v>2</v>
      </c>
      <c r="C2" s="43">
        <v>240</v>
      </c>
      <c r="D2" s="43">
        <v>240</v>
      </c>
      <c r="E2" s="60">
        <f>SUM(Таблица53[[#This Row],[HS 85-109 10км ]:[HS 85-109 СВЫШЕ 110        10км]])</f>
        <v>480</v>
      </c>
      <c r="F2" s="45">
        <f t="shared" ref="F2:F20" si="0">RANK(E2,$E$2:$E$20,0)</f>
        <v>1</v>
      </c>
    </row>
    <row r="3" spans="1:6" ht="39" customHeight="1" x14ac:dyDescent="0.2">
      <c r="A3" s="34" t="s">
        <v>49</v>
      </c>
      <c r="B3" s="39" t="s">
        <v>2</v>
      </c>
      <c r="C3" s="43">
        <v>220</v>
      </c>
      <c r="D3" s="43">
        <v>220</v>
      </c>
      <c r="E3" s="60">
        <f>SUM(Таблица53[[#This Row],[HS 85-109 10км ]:[HS 85-109 СВЫШЕ 110        10км]])</f>
        <v>440</v>
      </c>
      <c r="F3" s="45">
        <f t="shared" si="0"/>
        <v>2</v>
      </c>
    </row>
    <row r="4" spans="1:6" ht="39" customHeight="1" x14ac:dyDescent="0.2">
      <c r="A4" s="33" t="s">
        <v>47</v>
      </c>
      <c r="B4" s="39" t="s">
        <v>2</v>
      </c>
      <c r="C4" s="43">
        <v>200</v>
      </c>
      <c r="D4" s="43">
        <v>180</v>
      </c>
      <c r="E4" s="60">
        <f>SUM(Таблица53[[#This Row],[HS 85-109 10км ]:[HS 85-109 СВЫШЕ 110        10км]])</f>
        <v>380</v>
      </c>
      <c r="F4" s="45">
        <f t="shared" si="0"/>
        <v>3</v>
      </c>
    </row>
    <row r="5" spans="1:6" ht="39" customHeight="1" x14ac:dyDescent="0.2">
      <c r="A5" s="34" t="s">
        <v>37</v>
      </c>
      <c r="B5" s="39" t="s">
        <v>2</v>
      </c>
      <c r="C5" s="43">
        <v>180</v>
      </c>
      <c r="D5" s="43">
        <v>200</v>
      </c>
      <c r="E5" s="60">
        <f>SUM(Таблица53[[#This Row],[HS 85-109 10км ]:[HS 85-109 СВЫШЕ 110        10км]])</f>
        <v>380</v>
      </c>
      <c r="F5" s="45">
        <f t="shared" si="0"/>
        <v>3</v>
      </c>
    </row>
    <row r="6" spans="1:6" ht="39" customHeight="1" x14ac:dyDescent="0.2">
      <c r="A6" s="34" t="s">
        <v>18</v>
      </c>
      <c r="B6" s="39" t="s">
        <v>2</v>
      </c>
      <c r="C6" s="43">
        <v>160</v>
      </c>
      <c r="D6" s="43">
        <v>140</v>
      </c>
      <c r="E6" s="60">
        <f>SUM(Таблица53[[#This Row],[HS 85-109 10км ]:[HS 85-109 СВЫШЕ 110        10км]])</f>
        <v>300</v>
      </c>
      <c r="F6" s="45">
        <f t="shared" si="0"/>
        <v>5</v>
      </c>
    </row>
    <row r="7" spans="1:6" ht="39" customHeight="1" x14ac:dyDescent="0.2">
      <c r="A7" s="34" t="s">
        <v>46</v>
      </c>
      <c r="B7" s="39" t="s">
        <v>2</v>
      </c>
      <c r="C7" s="43">
        <v>116</v>
      </c>
      <c r="D7" s="43">
        <v>160</v>
      </c>
      <c r="E7" s="60">
        <f>SUM(Таблица53[[#This Row],[HS 85-109 10км ]:[HS 85-109 СВЫШЕ 110        10км]])</f>
        <v>276</v>
      </c>
      <c r="F7" s="45">
        <f t="shared" si="0"/>
        <v>6</v>
      </c>
    </row>
    <row r="8" spans="1:6" ht="39" customHeight="1" x14ac:dyDescent="0.2">
      <c r="A8" s="34" t="s">
        <v>19</v>
      </c>
      <c r="B8" s="39" t="s">
        <v>2</v>
      </c>
      <c r="C8" s="43">
        <v>120</v>
      </c>
      <c r="D8" s="43">
        <v>128</v>
      </c>
      <c r="E8" s="60">
        <f>SUM(Таблица53[[#This Row],[HS 85-109 10км ]:[HS 85-109 СВЫШЕ 110        10км]])</f>
        <v>248</v>
      </c>
      <c r="F8" s="45">
        <f t="shared" si="0"/>
        <v>7</v>
      </c>
    </row>
    <row r="9" spans="1:6" ht="39" customHeight="1" x14ac:dyDescent="0.2">
      <c r="A9" s="33" t="s">
        <v>20</v>
      </c>
      <c r="B9" s="39" t="s">
        <v>2</v>
      </c>
      <c r="C9" s="43">
        <v>124</v>
      </c>
      <c r="D9" s="43">
        <v>120</v>
      </c>
      <c r="E9" s="60">
        <f>SUM(Таблица53[[#This Row],[HS 85-109 10км ]:[HS 85-109 СВЫШЕ 110        10км]])</f>
        <v>244</v>
      </c>
      <c r="F9" s="45">
        <f t="shared" si="0"/>
        <v>8</v>
      </c>
    </row>
    <row r="10" spans="1:6" ht="39" customHeight="1" x14ac:dyDescent="0.2">
      <c r="A10" s="34" t="s">
        <v>74</v>
      </c>
      <c r="B10" s="39" t="s">
        <v>2</v>
      </c>
      <c r="C10" s="43">
        <v>128</v>
      </c>
      <c r="D10" s="43">
        <v>92</v>
      </c>
      <c r="E10" s="60">
        <f>SUM(Таблица53[[#This Row],[HS 85-109 10км ]:[HS 85-109 СВЫШЕ 110        10км]])</f>
        <v>220</v>
      </c>
      <c r="F10" s="45">
        <f t="shared" si="0"/>
        <v>9</v>
      </c>
    </row>
    <row r="11" spans="1:6" ht="39" customHeight="1" x14ac:dyDescent="0.2">
      <c r="A11" s="34" t="s">
        <v>39</v>
      </c>
      <c r="B11" s="39" t="s">
        <v>2</v>
      </c>
      <c r="C11" s="43">
        <v>100</v>
      </c>
      <c r="D11" s="43">
        <v>116</v>
      </c>
      <c r="E11" s="60">
        <f>SUM(Таблица53[[#This Row],[HS 85-109 10км ]:[HS 85-109 СВЫШЕ 110        10км]])</f>
        <v>216</v>
      </c>
      <c r="F11" s="45">
        <f t="shared" si="0"/>
        <v>10</v>
      </c>
    </row>
    <row r="12" spans="1:6" ht="39" customHeight="1" x14ac:dyDescent="0.2">
      <c r="A12" s="34" t="s">
        <v>41</v>
      </c>
      <c r="B12" s="92"/>
      <c r="C12" s="43">
        <v>108</v>
      </c>
      <c r="D12" s="43">
        <v>108</v>
      </c>
      <c r="E12" s="60">
        <f>SUM(Таблица53[[#This Row],[HS 85-109 10км ]:[HS 85-109 СВЫШЕ 110        10км]])</f>
        <v>216</v>
      </c>
      <c r="F12" s="45">
        <f t="shared" si="0"/>
        <v>10</v>
      </c>
    </row>
    <row r="13" spans="1:6" ht="39" customHeight="1" x14ac:dyDescent="0.2">
      <c r="A13" s="34" t="s">
        <v>81</v>
      </c>
      <c r="B13" s="39" t="s">
        <v>2</v>
      </c>
      <c r="C13" s="43">
        <v>104</v>
      </c>
      <c r="D13" s="43">
        <v>104</v>
      </c>
      <c r="E13" s="60">
        <f>SUM(Таблица53[[#This Row],[HS 85-109 10км ]:[HS 85-109 СВЫШЕ 110        10км]])</f>
        <v>208</v>
      </c>
      <c r="F13" s="45">
        <f t="shared" si="0"/>
        <v>12</v>
      </c>
    </row>
    <row r="14" spans="1:6" ht="39" customHeight="1" x14ac:dyDescent="0.2">
      <c r="A14" s="34" t="s">
        <v>132</v>
      </c>
      <c r="B14" s="39" t="s">
        <v>2</v>
      </c>
      <c r="C14" s="43">
        <v>96</v>
      </c>
      <c r="D14" s="43">
        <v>100</v>
      </c>
      <c r="E14" s="60">
        <f>SUM(Таблица53[[#This Row],[HS 85-109 10км ]:[HS 85-109 СВЫШЕ 110        10км]])</f>
        <v>196</v>
      </c>
      <c r="F14" s="45">
        <f t="shared" si="0"/>
        <v>13</v>
      </c>
    </row>
    <row r="15" spans="1:6" ht="39" customHeight="1" x14ac:dyDescent="0.2">
      <c r="A15" s="34" t="s">
        <v>38</v>
      </c>
      <c r="B15" s="39" t="s">
        <v>2</v>
      </c>
      <c r="C15" s="43">
        <v>92</v>
      </c>
      <c r="D15" s="43">
        <v>88</v>
      </c>
      <c r="E15" s="60">
        <f>SUM(Таблица53[[#This Row],[HS 85-109 10км ]:[HS 85-109 СВЫШЕ 110        10км]])</f>
        <v>180</v>
      </c>
      <c r="F15" s="45">
        <f t="shared" si="0"/>
        <v>14</v>
      </c>
    </row>
    <row r="16" spans="1:6" ht="39" customHeight="1" x14ac:dyDescent="0.2">
      <c r="A16" s="34" t="s">
        <v>21</v>
      </c>
      <c r="B16" s="39" t="s">
        <v>2</v>
      </c>
      <c r="C16" s="43">
        <v>140</v>
      </c>
      <c r="D16" s="43"/>
      <c r="E16" s="60">
        <f>SUM(Таблица53[[#This Row],[HS 85-109 10км ]:[HS 85-109 СВЫШЕ 110        10км]])</f>
        <v>140</v>
      </c>
      <c r="F16" s="45">
        <f t="shared" si="0"/>
        <v>15</v>
      </c>
    </row>
    <row r="17" spans="1:6" ht="39" customHeight="1" x14ac:dyDescent="0.2">
      <c r="A17" s="34" t="s">
        <v>22</v>
      </c>
      <c r="B17" s="39" t="s">
        <v>2</v>
      </c>
      <c r="C17" s="43"/>
      <c r="D17" s="43">
        <v>124</v>
      </c>
      <c r="E17" s="60">
        <f>SUM(Таблица53[[#This Row],[HS 85-109 10км ]:[HS 85-109 СВЫШЕ 110        10км]])</f>
        <v>124</v>
      </c>
      <c r="F17" s="45">
        <f t="shared" si="0"/>
        <v>16</v>
      </c>
    </row>
    <row r="18" spans="1:6" ht="39" customHeight="1" x14ac:dyDescent="0.2">
      <c r="A18" s="34" t="s">
        <v>113</v>
      </c>
      <c r="B18" s="39" t="s">
        <v>2</v>
      </c>
      <c r="C18" s="43"/>
      <c r="D18" s="43">
        <v>112</v>
      </c>
      <c r="E18" s="60">
        <f>SUM(Таблица53[[#This Row],[HS 85-109 10км ]:[HS 85-109 СВЫШЕ 110        10км]])</f>
        <v>112</v>
      </c>
      <c r="F18" s="45">
        <f t="shared" si="0"/>
        <v>17</v>
      </c>
    </row>
    <row r="19" spans="1:6" ht="39" customHeight="1" x14ac:dyDescent="0.2">
      <c r="A19" s="34" t="s">
        <v>44</v>
      </c>
      <c r="B19" s="39" t="s">
        <v>2</v>
      </c>
      <c r="C19" s="43">
        <v>112</v>
      </c>
      <c r="D19" s="43"/>
      <c r="E19" s="60">
        <f>SUM(Таблица53[[#This Row],[HS 85-109 10км ]:[HS 85-109 СВЫШЕ 110        10км]])</f>
        <v>112</v>
      </c>
      <c r="F19" s="45">
        <f t="shared" si="0"/>
        <v>17</v>
      </c>
    </row>
    <row r="20" spans="1:6" ht="39" customHeight="1" x14ac:dyDescent="0.2">
      <c r="A20" s="34" t="s">
        <v>27</v>
      </c>
      <c r="B20" s="39" t="s">
        <v>2</v>
      </c>
      <c r="C20" s="43"/>
      <c r="D20" s="43">
        <v>96</v>
      </c>
      <c r="E20" s="60">
        <f>SUM(Таблица53[[#This Row],[HS 85-109 10км ]:[HS 85-109 СВЫШЕ 110        10км]])</f>
        <v>96</v>
      </c>
      <c r="F20" s="45">
        <f t="shared" si="0"/>
        <v>19</v>
      </c>
    </row>
  </sheetData>
  <pageMargins left="0.7" right="0.7" top="0.75" bottom="0.75" header="0.3" footer="0.3"/>
  <pageSetup paperSize="9" scale="94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7"/>
  <sheetViews>
    <sheetView view="pageBreakPreview" topLeftCell="A43" zoomScale="110" zoomScaleNormal="50" zoomScaleSheetLayoutView="110" workbookViewId="0">
      <selection activeCell="I9" sqref="I9"/>
    </sheetView>
  </sheetViews>
  <sheetFormatPr defaultRowHeight="39" customHeight="1" x14ac:dyDescent="0.25"/>
  <cols>
    <col min="1" max="1" width="45.28515625" customWidth="1"/>
    <col min="2" max="12" width="8" customWidth="1"/>
    <col min="13" max="13" width="8" style="29" customWidth="1"/>
    <col min="14" max="14" width="8" style="21" customWidth="1"/>
  </cols>
  <sheetData>
    <row r="1" spans="1:14" ht="39" customHeight="1" x14ac:dyDescent="0.2">
      <c r="A1" s="7" t="s">
        <v>0</v>
      </c>
      <c r="B1" s="8" t="s">
        <v>2</v>
      </c>
      <c r="C1" s="9" t="s">
        <v>24</v>
      </c>
      <c r="D1" s="9" t="s">
        <v>25</v>
      </c>
      <c r="E1" s="9" t="s">
        <v>119</v>
      </c>
      <c r="F1" s="9" t="s">
        <v>118</v>
      </c>
      <c r="G1" s="9" t="s">
        <v>26</v>
      </c>
      <c r="H1" s="9" t="s">
        <v>61</v>
      </c>
      <c r="I1" s="9" t="s">
        <v>62</v>
      </c>
      <c r="J1" s="9" t="s">
        <v>177</v>
      </c>
      <c r="K1" s="9" t="s">
        <v>178</v>
      </c>
      <c r="L1" s="9" t="s">
        <v>179</v>
      </c>
      <c r="M1" s="10" t="s">
        <v>6</v>
      </c>
      <c r="N1" s="28" t="s">
        <v>3</v>
      </c>
    </row>
    <row r="2" spans="1:14" ht="39" customHeight="1" x14ac:dyDescent="0.2">
      <c r="A2" s="34" t="s">
        <v>70</v>
      </c>
      <c r="B2" s="39" t="s">
        <v>2</v>
      </c>
      <c r="C2" s="43">
        <v>26</v>
      </c>
      <c r="D2" s="43">
        <v>26</v>
      </c>
      <c r="E2" s="43">
        <v>26</v>
      </c>
      <c r="F2" s="43"/>
      <c r="G2" s="43">
        <v>26</v>
      </c>
      <c r="H2" s="43">
        <v>26</v>
      </c>
      <c r="I2" s="43">
        <v>26</v>
      </c>
      <c r="J2" s="43">
        <v>13</v>
      </c>
      <c r="K2" s="43">
        <v>13</v>
      </c>
      <c r="L2" s="43">
        <v>52</v>
      </c>
      <c r="M2" s="60">
        <f>SUM(Таблица5[[#This Row],[HS 85-109 10км          1 этап]:[HS 85-109 5км             9/3 этап]])</f>
        <v>234</v>
      </c>
      <c r="N2" s="93">
        <f t="shared" ref="N2:N47" si="0">RANK(M2,$M$2:$M$47,0)</f>
        <v>1</v>
      </c>
    </row>
    <row r="3" spans="1:14" ht="39" customHeight="1" x14ac:dyDescent="0.2">
      <c r="A3" s="34" t="s">
        <v>49</v>
      </c>
      <c r="B3" s="39" t="s">
        <v>2</v>
      </c>
      <c r="C3" s="43">
        <v>19</v>
      </c>
      <c r="D3" s="43">
        <v>19</v>
      </c>
      <c r="E3" s="43">
        <v>19</v>
      </c>
      <c r="F3" s="43"/>
      <c r="G3" s="43">
        <v>22</v>
      </c>
      <c r="H3" s="43">
        <v>22</v>
      </c>
      <c r="I3" s="43">
        <v>22</v>
      </c>
      <c r="J3" s="43">
        <v>8.5</v>
      </c>
      <c r="K3" s="43">
        <v>11</v>
      </c>
      <c r="L3" s="43">
        <v>44</v>
      </c>
      <c r="M3" s="60">
        <f>SUM(Таблица5[[#This Row],[HS 85-109 10км          1 этап]:[HS 85-109 5км             9/3 этап]])</f>
        <v>186.5</v>
      </c>
      <c r="N3" s="93">
        <f t="shared" si="0"/>
        <v>2</v>
      </c>
    </row>
    <row r="4" spans="1:14" ht="39" customHeight="1" x14ac:dyDescent="0.2">
      <c r="A4" s="33" t="s">
        <v>45</v>
      </c>
      <c r="B4" s="39" t="s">
        <v>2</v>
      </c>
      <c r="C4" s="43">
        <v>3</v>
      </c>
      <c r="D4" s="43">
        <v>13</v>
      </c>
      <c r="E4" s="43">
        <v>13</v>
      </c>
      <c r="F4" s="43">
        <v>19</v>
      </c>
      <c r="G4" s="43">
        <v>14</v>
      </c>
      <c r="H4" s="43">
        <v>16</v>
      </c>
      <c r="I4" s="43">
        <v>17</v>
      </c>
      <c r="J4" s="43">
        <v>2</v>
      </c>
      <c r="K4" s="43">
        <v>3.5</v>
      </c>
      <c r="L4" s="43">
        <v>32</v>
      </c>
      <c r="M4" s="60">
        <f>SUM(Таблица5[[#This Row],[HS 85-109 10км          1 этап]:[HS 85-109 5км             9/3 этап]])</f>
        <v>132.5</v>
      </c>
      <c r="N4" s="93">
        <f t="shared" si="0"/>
        <v>3</v>
      </c>
    </row>
    <row r="5" spans="1:14" ht="39" customHeight="1" x14ac:dyDescent="0.2">
      <c r="A5" s="34" t="s">
        <v>18</v>
      </c>
      <c r="B5" s="39" t="s">
        <v>2</v>
      </c>
      <c r="C5" s="43">
        <v>8</v>
      </c>
      <c r="D5" s="43">
        <v>7</v>
      </c>
      <c r="E5" s="43">
        <v>7</v>
      </c>
      <c r="F5" s="43">
        <v>22</v>
      </c>
      <c r="G5" s="43">
        <v>15</v>
      </c>
      <c r="H5" s="43">
        <v>19</v>
      </c>
      <c r="I5" s="43"/>
      <c r="J5" s="43">
        <v>6.5</v>
      </c>
      <c r="K5" s="43">
        <v>8</v>
      </c>
      <c r="L5" s="43">
        <v>38</v>
      </c>
      <c r="M5" s="60">
        <f>SUM(Таблица5[[#This Row],[HS 85-109 10км          1 этап]:[HS 85-109 5км             9/3 этап]])</f>
        <v>130.5</v>
      </c>
      <c r="N5" s="93">
        <f t="shared" si="0"/>
        <v>4</v>
      </c>
    </row>
    <row r="6" spans="1:14" ht="39" customHeight="1" x14ac:dyDescent="0.2">
      <c r="A6" s="34" t="s">
        <v>47</v>
      </c>
      <c r="B6" s="39" t="s">
        <v>2</v>
      </c>
      <c r="C6" s="43">
        <v>2</v>
      </c>
      <c r="D6" s="43">
        <v>9</v>
      </c>
      <c r="E6" s="43">
        <v>14</v>
      </c>
      <c r="F6" s="43"/>
      <c r="G6" s="43">
        <v>19</v>
      </c>
      <c r="H6" s="43">
        <v>17</v>
      </c>
      <c r="I6" s="43">
        <v>19</v>
      </c>
      <c r="J6" s="43">
        <v>7</v>
      </c>
      <c r="K6" s="43">
        <v>7.5</v>
      </c>
      <c r="L6" s="43">
        <v>30</v>
      </c>
      <c r="M6" s="60">
        <f>SUM(Таблица5[[#This Row],[HS 85-109 10км          1 этап]:[HS 85-109 5км             9/3 этап]])</f>
        <v>124.5</v>
      </c>
      <c r="N6" s="93">
        <f t="shared" si="0"/>
        <v>5</v>
      </c>
    </row>
    <row r="7" spans="1:14" ht="39" customHeight="1" x14ac:dyDescent="0.2">
      <c r="A7" s="34" t="s">
        <v>73</v>
      </c>
      <c r="B7" s="39" t="s">
        <v>2</v>
      </c>
      <c r="C7" s="43">
        <v>10</v>
      </c>
      <c r="D7" s="43">
        <v>3</v>
      </c>
      <c r="E7" s="43">
        <v>15</v>
      </c>
      <c r="F7" s="43">
        <v>26</v>
      </c>
      <c r="G7" s="43"/>
      <c r="H7" s="43">
        <v>14</v>
      </c>
      <c r="I7" s="43">
        <v>11</v>
      </c>
      <c r="J7" s="43">
        <v>6</v>
      </c>
      <c r="K7" s="43">
        <v>7</v>
      </c>
      <c r="L7" s="43">
        <v>24</v>
      </c>
      <c r="M7" s="60">
        <f>SUM(Таблица5[[#This Row],[HS 85-109 10км          1 этап]:[HS 85-109 5км             9/3 этап]])</f>
        <v>116</v>
      </c>
      <c r="N7" s="93">
        <f t="shared" si="0"/>
        <v>6</v>
      </c>
    </row>
    <row r="8" spans="1:14" ht="39" customHeight="1" x14ac:dyDescent="0.2">
      <c r="A8" s="34" t="s">
        <v>71</v>
      </c>
      <c r="B8" s="39" t="s">
        <v>2</v>
      </c>
      <c r="C8" s="43">
        <v>14</v>
      </c>
      <c r="D8" s="43">
        <v>8</v>
      </c>
      <c r="E8" s="43"/>
      <c r="F8" s="43">
        <v>15</v>
      </c>
      <c r="G8" s="43">
        <v>9</v>
      </c>
      <c r="H8" s="43">
        <v>15</v>
      </c>
      <c r="I8" s="43">
        <v>16</v>
      </c>
      <c r="J8" s="43">
        <v>8</v>
      </c>
      <c r="K8" s="43">
        <v>4.5</v>
      </c>
      <c r="L8" s="43">
        <v>26</v>
      </c>
      <c r="M8" s="60">
        <f>SUM(Таблица5[[#This Row],[HS 85-109 10км          1 этап]:[HS 85-109 5км             9/3 этап]])</f>
        <v>115.5</v>
      </c>
      <c r="N8" s="93">
        <f t="shared" si="0"/>
        <v>7</v>
      </c>
    </row>
    <row r="9" spans="1:14" ht="39" customHeight="1" x14ac:dyDescent="0.2">
      <c r="A9" s="33" t="s">
        <v>22</v>
      </c>
      <c r="B9" s="39" t="s">
        <v>2</v>
      </c>
      <c r="C9" s="43">
        <v>17</v>
      </c>
      <c r="D9" s="43">
        <v>16</v>
      </c>
      <c r="E9" s="43">
        <v>16</v>
      </c>
      <c r="F9" s="43"/>
      <c r="G9" s="43"/>
      <c r="H9" s="43"/>
      <c r="I9" s="43"/>
      <c r="J9" s="43">
        <v>9.5</v>
      </c>
      <c r="K9" s="43">
        <v>9.5</v>
      </c>
      <c r="L9" s="43">
        <v>28</v>
      </c>
      <c r="M9" s="60">
        <f>SUM(Таблица5[[#This Row],[HS 85-109 10км          1 этап]:[HS 85-109 5км             9/3 этап]])</f>
        <v>96</v>
      </c>
      <c r="N9" s="93">
        <f t="shared" si="0"/>
        <v>8</v>
      </c>
    </row>
    <row r="10" spans="1:14" ht="39" customHeight="1" x14ac:dyDescent="0.2">
      <c r="A10" s="34" t="s">
        <v>17</v>
      </c>
      <c r="B10" s="39" t="s">
        <v>2</v>
      </c>
      <c r="C10" s="43"/>
      <c r="D10" s="43"/>
      <c r="E10" s="43">
        <v>3</v>
      </c>
      <c r="F10" s="43">
        <v>14</v>
      </c>
      <c r="G10" s="43">
        <v>13</v>
      </c>
      <c r="H10" s="43">
        <v>10</v>
      </c>
      <c r="I10" s="43">
        <v>8</v>
      </c>
      <c r="J10" s="43">
        <v>7.5</v>
      </c>
      <c r="K10" s="43">
        <v>6.5</v>
      </c>
      <c r="L10" s="43">
        <v>34</v>
      </c>
      <c r="M10" s="60">
        <f>SUM(Таблица5[[#This Row],[HS 85-109 10км          1 этап]:[HS 85-109 5км             9/3 этап]])</f>
        <v>96</v>
      </c>
      <c r="N10" s="93">
        <f t="shared" si="0"/>
        <v>8</v>
      </c>
    </row>
    <row r="11" spans="1:14" ht="39" customHeight="1" x14ac:dyDescent="0.2">
      <c r="A11" s="34" t="s">
        <v>37</v>
      </c>
      <c r="B11" s="39" t="s">
        <v>2</v>
      </c>
      <c r="C11" s="43">
        <v>15</v>
      </c>
      <c r="D11" s="43">
        <v>17</v>
      </c>
      <c r="E11" s="43">
        <v>17</v>
      </c>
      <c r="F11" s="43"/>
      <c r="G11" s="43">
        <v>17</v>
      </c>
      <c r="H11" s="43"/>
      <c r="I11" s="43"/>
      <c r="J11" s="43">
        <v>11</v>
      </c>
      <c r="K11" s="43">
        <v>8.5</v>
      </c>
      <c r="L11" s="43"/>
      <c r="M11" s="60">
        <f>SUM(Таблица5[[#This Row],[HS 85-109 10км          1 этап]:[HS 85-109 5км             9/3 этап]])</f>
        <v>85.5</v>
      </c>
      <c r="N11" s="93">
        <f t="shared" si="0"/>
        <v>10</v>
      </c>
    </row>
    <row r="12" spans="1:14" ht="39" customHeight="1" x14ac:dyDescent="0.2">
      <c r="A12" s="34" t="s">
        <v>74</v>
      </c>
      <c r="B12" s="39" t="s">
        <v>2</v>
      </c>
      <c r="C12" s="43">
        <v>6</v>
      </c>
      <c r="D12" s="43">
        <v>14</v>
      </c>
      <c r="E12" s="43">
        <v>10</v>
      </c>
      <c r="F12" s="43"/>
      <c r="G12" s="43"/>
      <c r="H12" s="43">
        <v>13</v>
      </c>
      <c r="I12" s="43">
        <v>10</v>
      </c>
      <c r="J12" s="43">
        <v>1</v>
      </c>
      <c r="K12" s="43">
        <v>2</v>
      </c>
      <c r="L12" s="43">
        <v>22</v>
      </c>
      <c r="M12" s="60">
        <f>SUM(Таблица5[[#This Row],[HS 85-109 10км          1 этап]:[HS 85-109 5км             9/3 этап]])</f>
        <v>78</v>
      </c>
      <c r="N12" s="93">
        <f t="shared" si="0"/>
        <v>11</v>
      </c>
    </row>
    <row r="13" spans="1:14" ht="39" customHeight="1" x14ac:dyDescent="0.2">
      <c r="A13" s="34" t="s">
        <v>113</v>
      </c>
      <c r="B13" s="39" t="s">
        <v>2</v>
      </c>
      <c r="C13" s="43">
        <v>16</v>
      </c>
      <c r="D13" s="43">
        <v>15</v>
      </c>
      <c r="E13" s="43">
        <v>12</v>
      </c>
      <c r="F13" s="43"/>
      <c r="G13" s="43"/>
      <c r="H13" s="43">
        <v>11</v>
      </c>
      <c r="I13" s="43"/>
      <c r="J13" s="43">
        <v>3.5</v>
      </c>
      <c r="K13" s="43">
        <v>4</v>
      </c>
      <c r="L13" s="43">
        <v>6</v>
      </c>
      <c r="M13" s="60">
        <f>SUM(Таблица5[[#This Row],[HS 85-109 10км          1 этап]:[HS 85-109 5км             9/3 этап]])</f>
        <v>67.5</v>
      </c>
      <c r="N13" s="93">
        <f t="shared" si="0"/>
        <v>12</v>
      </c>
    </row>
    <row r="14" spans="1:14" ht="39" customHeight="1" x14ac:dyDescent="0.2">
      <c r="A14" s="34" t="s">
        <v>68</v>
      </c>
      <c r="B14" s="39" t="s">
        <v>2</v>
      </c>
      <c r="C14" s="47">
        <v>22</v>
      </c>
      <c r="D14" s="43">
        <v>22</v>
      </c>
      <c r="E14" s="43">
        <v>22</v>
      </c>
      <c r="F14" s="43"/>
      <c r="G14" s="43"/>
      <c r="H14" s="43"/>
      <c r="I14" s="43"/>
      <c r="J14" s="43"/>
      <c r="K14" s="43"/>
      <c r="L14" s="43"/>
      <c r="M14" s="60">
        <f>SUM(Таблица5[[#This Row],[HS 85-109 10км          1 этап]:[HS 85-109 5км             9/3 этап]])</f>
        <v>66</v>
      </c>
      <c r="N14" s="93">
        <f t="shared" si="0"/>
        <v>13</v>
      </c>
    </row>
    <row r="15" spans="1:14" ht="39" customHeight="1" x14ac:dyDescent="0.2">
      <c r="A15" s="34" t="s">
        <v>46</v>
      </c>
      <c r="B15" s="39" t="s">
        <v>2</v>
      </c>
      <c r="C15" s="43"/>
      <c r="D15" s="43"/>
      <c r="E15" s="43">
        <v>8</v>
      </c>
      <c r="F15" s="43">
        <v>4</v>
      </c>
      <c r="G15" s="43">
        <v>6</v>
      </c>
      <c r="H15" s="43">
        <v>12</v>
      </c>
      <c r="I15" s="43">
        <v>12</v>
      </c>
      <c r="J15" s="43">
        <v>4.5</v>
      </c>
      <c r="K15" s="43">
        <v>3</v>
      </c>
      <c r="L15" s="43">
        <v>16</v>
      </c>
      <c r="M15" s="60">
        <f>SUM(Таблица5[[#This Row],[HS 85-109 10км          1 этап]:[HS 85-109 5км             9/3 этап]])</f>
        <v>65.5</v>
      </c>
      <c r="N15" s="93">
        <f t="shared" si="0"/>
        <v>14</v>
      </c>
    </row>
    <row r="16" spans="1:14" ht="39" customHeight="1" x14ac:dyDescent="0.2">
      <c r="A16" s="34" t="s">
        <v>19</v>
      </c>
      <c r="B16" s="39" t="s">
        <v>2</v>
      </c>
      <c r="C16" s="43">
        <v>13</v>
      </c>
      <c r="D16" s="43">
        <v>12</v>
      </c>
      <c r="E16" s="43">
        <v>11</v>
      </c>
      <c r="F16" s="43"/>
      <c r="G16" s="43">
        <v>16</v>
      </c>
      <c r="H16" s="43"/>
      <c r="I16" s="43"/>
      <c r="J16" s="43">
        <v>5.5</v>
      </c>
      <c r="K16" s="43">
        <v>5.5</v>
      </c>
      <c r="L16" s="43"/>
      <c r="M16" s="60">
        <f>SUM(Таблица5[[#This Row],[HS 85-109 10км          1 этап]:[HS 85-109 5км             9/3 этап]])</f>
        <v>63</v>
      </c>
      <c r="N16" s="93">
        <f t="shared" si="0"/>
        <v>15</v>
      </c>
    </row>
    <row r="17" spans="1:14" ht="39" customHeight="1" x14ac:dyDescent="0.2">
      <c r="A17" s="34" t="s">
        <v>40</v>
      </c>
      <c r="B17" s="92"/>
      <c r="C17" s="43"/>
      <c r="D17" s="43"/>
      <c r="E17" s="43">
        <v>1</v>
      </c>
      <c r="F17" s="43">
        <v>17</v>
      </c>
      <c r="G17" s="43">
        <v>11</v>
      </c>
      <c r="H17" s="43">
        <v>9</v>
      </c>
      <c r="I17" s="43"/>
      <c r="J17" s="43">
        <v>4</v>
      </c>
      <c r="K17" s="43">
        <v>6</v>
      </c>
      <c r="L17" s="43">
        <v>12</v>
      </c>
      <c r="M17" s="60">
        <f>SUM(Таблица5[[#This Row],[HS 85-109 10км          1 этап]:[HS 85-109 5км             9/3 этап]])</f>
        <v>60</v>
      </c>
      <c r="N17" s="93">
        <f t="shared" si="0"/>
        <v>16</v>
      </c>
    </row>
    <row r="18" spans="1:14" ht="39" customHeight="1" x14ac:dyDescent="0.2">
      <c r="A18" s="34" t="s">
        <v>27</v>
      </c>
      <c r="B18" s="39" t="s">
        <v>2</v>
      </c>
      <c r="C18" s="43"/>
      <c r="D18" s="43"/>
      <c r="E18" s="43">
        <v>5</v>
      </c>
      <c r="F18" s="43">
        <v>5</v>
      </c>
      <c r="G18" s="43">
        <v>8</v>
      </c>
      <c r="H18" s="43">
        <v>8</v>
      </c>
      <c r="I18" s="43">
        <v>13</v>
      </c>
      <c r="J18" s="43"/>
      <c r="K18" s="43">
        <v>2.5</v>
      </c>
      <c r="L18" s="43">
        <v>18</v>
      </c>
      <c r="M18" s="60">
        <f>SUM(Таблица5[[#This Row],[HS 85-109 10км          1 этап]:[HS 85-109 5км             9/3 этап]])</f>
        <v>59.5</v>
      </c>
      <c r="N18" s="93">
        <f t="shared" si="0"/>
        <v>17</v>
      </c>
    </row>
    <row r="19" spans="1:14" ht="39" customHeight="1" x14ac:dyDescent="0.2">
      <c r="A19" s="34" t="s">
        <v>16</v>
      </c>
      <c r="B19" s="39" t="s">
        <v>2</v>
      </c>
      <c r="C19" s="43"/>
      <c r="D19" s="43"/>
      <c r="E19" s="43"/>
      <c r="F19" s="43">
        <v>7</v>
      </c>
      <c r="G19" s="43">
        <v>12</v>
      </c>
      <c r="H19" s="43">
        <v>7</v>
      </c>
      <c r="I19" s="43">
        <v>15</v>
      </c>
      <c r="J19" s="43"/>
      <c r="K19" s="43">
        <v>0.5</v>
      </c>
      <c r="L19" s="43">
        <v>14</v>
      </c>
      <c r="M19" s="60">
        <f>SUM(Таблица5[[#This Row],[HS 85-109 10км          1 этап]:[HS 85-109 5км             9/3 этап]])</f>
        <v>55.5</v>
      </c>
      <c r="N19" s="93">
        <f t="shared" si="0"/>
        <v>18</v>
      </c>
    </row>
    <row r="20" spans="1:14" ht="39" customHeight="1" x14ac:dyDescent="0.2">
      <c r="A20" s="34" t="s">
        <v>44</v>
      </c>
      <c r="B20" s="39" t="s">
        <v>2</v>
      </c>
      <c r="C20" s="43">
        <v>4</v>
      </c>
      <c r="D20" s="43">
        <v>6</v>
      </c>
      <c r="E20" s="43">
        <v>9</v>
      </c>
      <c r="F20" s="43"/>
      <c r="G20" s="43"/>
      <c r="H20" s="43"/>
      <c r="I20" s="43">
        <v>14</v>
      </c>
      <c r="J20" s="43">
        <v>0.5</v>
      </c>
      <c r="K20" s="43"/>
      <c r="L20" s="43">
        <v>20</v>
      </c>
      <c r="M20" s="60">
        <f>SUM(Таблица5[[#This Row],[HS 85-109 10км          1 этап]:[HS 85-109 5км             9/3 этап]])</f>
        <v>53.5</v>
      </c>
      <c r="N20" s="93">
        <f t="shared" si="0"/>
        <v>19</v>
      </c>
    </row>
    <row r="21" spans="1:14" ht="39" customHeight="1" x14ac:dyDescent="0.2">
      <c r="A21" s="34" t="s">
        <v>72</v>
      </c>
      <c r="B21" s="39" t="s">
        <v>2</v>
      </c>
      <c r="C21" s="43"/>
      <c r="D21" s="43"/>
      <c r="E21" s="43">
        <v>6</v>
      </c>
      <c r="F21" s="43">
        <v>9</v>
      </c>
      <c r="G21" s="43">
        <v>10</v>
      </c>
      <c r="H21" s="43">
        <v>5</v>
      </c>
      <c r="I21" s="43">
        <v>6</v>
      </c>
      <c r="J21" s="43"/>
      <c r="K21" s="43">
        <v>1.5</v>
      </c>
      <c r="L21" s="43">
        <v>10</v>
      </c>
      <c r="M21" s="60">
        <f>SUM(Таблица5[[#This Row],[HS 85-109 10км          1 этап]:[HS 85-109 5км             9/3 этап]])</f>
        <v>47.5</v>
      </c>
      <c r="N21" s="93">
        <f t="shared" si="0"/>
        <v>20</v>
      </c>
    </row>
    <row r="22" spans="1:14" ht="39" customHeight="1" x14ac:dyDescent="0.2">
      <c r="A22" s="34" t="s">
        <v>21</v>
      </c>
      <c r="B22" s="39" t="s">
        <v>2</v>
      </c>
      <c r="C22" s="43">
        <v>9</v>
      </c>
      <c r="D22" s="43">
        <v>4</v>
      </c>
      <c r="E22" s="43"/>
      <c r="F22" s="43">
        <v>16</v>
      </c>
      <c r="G22" s="43"/>
      <c r="H22" s="43"/>
      <c r="I22" s="43"/>
      <c r="J22" s="43"/>
      <c r="K22" s="43"/>
      <c r="L22" s="43"/>
      <c r="M22" s="60">
        <f>SUM(Таблица5[[#This Row],[HS 85-109 10км          1 этап]:[HS 85-109 5км             9/3 этап]])</f>
        <v>29</v>
      </c>
      <c r="N22" s="93">
        <f t="shared" si="0"/>
        <v>21</v>
      </c>
    </row>
    <row r="23" spans="1:14" ht="39" customHeight="1" x14ac:dyDescent="0.2">
      <c r="A23" s="34" t="s">
        <v>39</v>
      </c>
      <c r="B23" s="39" t="s">
        <v>2</v>
      </c>
      <c r="C23" s="43"/>
      <c r="D23" s="43"/>
      <c r="E23" s="43"/>
      <c r="F23" s="43">
        <v>11</v>
      </c>
      <c r="G23" s="43"/>
      <c r="H23" s="43"/>
      <c r="I23" s="43"/>
      <c r="J23" s="43">
        <v>5</v>
      </c>
      <c r="K23" s="43"/>
      <c r="L23" s="43">
        <v>8</v>
      </c>
      <c r="M23" s="60">
        <f>SUM(Таблица5[[#This Row],[HS 85-109 10км          1 этап]:[HS 85-109 5км             9/3 этап]])</f>
        <v>24</v>
      </c>
      <c r="N23" s="93">
        <f t="shared" si="0"/>
        <v>22</v>
      </c>
    </row>
    <row r="24" spans="1:14" ht="39" customHeight="1" x14ac:dyDescent="0.2">
      <c r="A24" s="34" t="s">
        <v>38</v>
      </c>
      <c r="B24" s="39" t="s">
        <v>2</v>
      </c>
      <c r="C24" s="43">
        <v>12</v>
      </c>
      <c r="D24" s="43">
        <v>11</v>
      </c>
      <c r="E24" s="43"/>
      <c r="F24" s="43"/>
      <c r="G24" s="43"/>
      <c r="H24" s="43"/>
      <c r="I24" s="43"/>
      <c r="J24" s="43"/>
      <c r="K24" s="43"/>
      <c r="L24" s="43"/>
      <c r="M24" s="60">
        <f>SUM(Таблица5[[#This Row],[HS 85-109 10км          1 этап]:[HS 85-109 5км             9/3 этап]])</f>
        <v>23</v>
      </c>
      <c r="N24" s="93">
        <f t="shared" si="0"/>
        <v>23</v>
      </c>
    </row>
    <row r="25" spans="1:14" ht="39" customHeight="1" x14ac:dyDescent="0.2">
      <c r="A25" s="34" t="s">
        <v>78</v>
      </c>
      <c r="B25" s="39" t="s">
        <v>2</v>
      </c>
      <c r="C25" s="43">
        <v>7</v>
      </c>
      <c r="D25" s="43">
        <v>2</v>
      </c>
      <c r="E25" s="43"/>
      <c r="F25" s="43">
        <v>13</v>
      </c>
      <c r="G25" s="43"/>
      <c r="H25" s="43"/>
      <c r="I25" s="43"/>
      <c r="J25" s="43"/>
      <c r="K25" s="43"/>
      <c r="L25" s="43"/>
      <c r="M25" s="60">
        <f>SUM(Таблица5[[#This Row],[HS 85-109 10км          1 этап]:[HS 85-109 5км             9/3 этап]])</f>
        <v>22</v>
      </c>
      <c r="N25" s="93">
        <f t="shared" si="0"/>
        <v>24</v>
      </c>
    </row>
    <row r="26" spans="1:14" ht="39" customHeight="1" x14ac:dyDescent="0.2">
      <c r="A26" s="34" t="s">
        <v>20</v>
      </c>
      <c r="B26" s="39" t="s">
        <v>2</v>
      </c>
      <c r="C26" s="43">
        <v>11</v>
      </c>
      <c r="D26" s="43">
        <v>10</v>
      </c>
      <c r="E26" s="43"/>
      <c r="F26" s="43"/>
      <c r="G26" s="43"/>
      <c r="H26" s="43"/>
      <c r="I26" s="43"/>
      <c r="J26" s="43"/>
      <c r="K26" s="43"/>
      <c r="L26" s="43"/>
      <c r="M26" s="60">
        <f>SUM(Таблица5[[#This Row],[HS 85-109 10км          1 этап]:[HS 85-109 5км             9/3 этап]])</f>
        <v>21</v>
      </c>
      <c r="N26" s="93">
        <f t="shared" si="0"/>
        <v>25</v>
      </c>
    </row>
    <row r="27" spans="1:14" ht="39" customHeight="1" x14ac:dyDescent="0.2">
      <c r="A27" s="34" t="s">
        <v>69</v>
      </c>
      <c r="B27" s="39" t="s">
        <v>2</v>
      </c>
      <c r="C27" s="43"/>
      <c r="D27" s="43"/>
      <c r="E27" s="43"/>
      <c r="F27" s="43">
        <v>10</v>
      </c>
      <c r="G27" s="43"/>
      <c r="H27" s="43"/>
      <c r="I27" s="43">
        <v>1</v>
      </c>
      <c r="J27" s="43">
        <v>2.5</v>
      </c>
      <c r="K27" s="43">
        <v>1</v>
      </c>
      <c r="L27" s="43"/>
      <c r="M27" s="60">
        <f>SUM(Таблица5[[#This Row],[HS 85-109 10км          1 этап]:[HS 85-109 5км             9/3 этап]])</f>
        <v>14.5</v>
      </c>
      <c r="N27" s="93">
        <f t="shared" si="0"/>
        <v>26</v>
      </c>
    </row>
    <row r="28" spans="1:14" ht="39" customHeight="1" x14ac:dyDescent="0.2">
      <c r="A28" s="34" t="s">
        <v>125</v>
      </c>
      <c r="B28" s="39" t="s">
        <v>2</v>
      </c>
      <c r="C28" s="43"/>
      <c r="D28" s="43"/>
      <c r="E28" s="43"/>
      <c r="F28" s="43">
        <v>12</v>
      </c>
      <c r="G28" s="43"/>
      <c r="H28" s="43"/>
      <c r="I28" s="43"/>
      <c r="J28" s="43"/>
      <c r="K28" s="43"/>
      <c r="L28" s="43"/>
      <c r="M28" s="60">
        <f>SUM(Таблица5[[#This Row],[HS 85-109 10км          1 этап]:[HS 85-109 5км             9/3 этап]])</f>
        <v>12</v>
      </c>
      <c r="N28" s="93">
        <f t="shared" si="0"/>
        <v>27</v>
      </c>
    </row>
    <row r="29" spans="1:14" ht="39" customHeight="1" x14ac:dyDescent="0.2">
      <c r="A29" s="34" t="s">
        <v>48</v>
      </c>
      <c r="B29" s="39" t="s">
        <v>2</v>
      </c>
      <c r="C29" s="43"/>
      <c r="D29" s="43"/>
      <c r="E29" s="43">
        <v>4</v>
      </c>
      <c r="F29" s="43">
        <v>6</v>
      </c>
      <c r="G29" s="43"/>
      <c r="H29" s="43"/>
      <c r="I29" s="43"/>
      <c r="J29" s="43"/>
      <c r="K29" s="43"/>
      <c r="L29" s="43">
        <v>2</v>
      </c>
      <c r="M29" s="60">
        <f>SUM(Таблица5[[#This Row],[HS 85-109 10км          1 этап]:[HS 85-109 5км             9/3 этап]])</f>
        <v>12</v>
      </c>
      <c r="N29" s="93">
        <f t="shared" si="0"/>
        <v>27</v>
      </c>
    </row>
    <row r="30" spans="1:14" ht="39" customHeight="1" x14ac:dyDescent="0.2">
      <c r="A30" s="34" t="s">
        <v>127</v>
      </c>
      <c r="B30" s="39" t="s">
        <v>2</v>
      </c>
      <c r="C30" s="43"/>
      <c r="D30" s="43"/>
      <c r="E30" s="43"/>
      <c r="F30" s="43"/>
      <c r="G30" s="43">
        <v>5</v>
      </c>
      <c r="H30" s="43">
        <v>6</v>
      </c>
      <c r="I30" s="43"/>
      <c r="J30" s="43"/>
      <c r="K30" s="43"/>
      <c r="L30" s="43"/>
      <c r="M30" s="60">
        <f>SUM(Таблица5[[#This Row],[HS 85-109 10км          1 этап]:[HS 85-109 5км             9/3 этап]])</f>
        <v>11</v>
      </c>
      <c r="N30" s="93">
        <f t="shared" si="0"/>
        <v>29</v>
      </c>
    </row>
    <row r="31" spans="1:14" ht="39" customHeight="1" x14ac:dyDescent="0.2">
      <c r="A31" s="34" t="s">
        <v>114</v>
      </c>
      <c r="B31" s="39" t="s">
        <v>2</v>
      </c>
      <c r="C31" s="43">
        <v>5</v>
      </c>
      <c r="D31" s="43"/>
      <c r="E31" s="43"/>
      <c r="F31" s="43"/>
      <c r="G31" s="43"/>
      <c r="H31" s="43">
        <v>2</v>
      </c>
      <c r="I31" s="43">
        <v>4</v>
      </c>
      <c r="J31" s="43"/>
      <c r="K31" s="43"/>
      <c r="L31" s="43"/>
      <c r="M31" s="60">
        <f>SUM(Таблица5[[#This Row],[HS 85-109 10км          1 этап]:[HS 85-109 5км             9/3 этап]])</f>
        <v>11</v>
      </c>
      <c r="N31" s="93">
        <f t="shared" si="0"/>
        <v>29</v>
      </c>
    </row>
    <row r="32" spans="1:14" ht="39" customHeight="1" x14ac:dyDescent="0.2">
      <c r="A32" s="34" t="s">
        <v>132</v>
      </c>
      <c r="B32" s="39" t="s">
        <v>2</v>
      </c>
      <c r="C32" s="43"/>
      <c r="D32" s="43"/>
      <c r="E32" s="43"/>
      <c r="F32" s="43"/>
      <c r="G32" s="43"/>
      <c r="H32" s="43"/>
      <c r="I32" s="43">
        <v>2</v>
      </c>
      <c r="J32" s="43">
        <v>3</v>
      </c>
      <c r="K32" s="43">
        <v>5</v>
      </c>
      <c r="L32" s="43"/>
      <c r="M32" s="60">
        <f>SUM(Таблица5[[#This Row],[HS 85-109 10км          1 этап]:[HS 85-109 5км             9/3 этап]])</f>
        <v>10</v>
      </c>
      <c r="N32" s="93">
        <f t="shared" si="0"/>
        <v>31</v>
      </c>
    </row>
    <row r="33" spans="1:14" ht="39" customHeight="1" x14ac:dyDescent="0.2">
      <c r="A33" s="34" t="s">
        <v>81</v>
      </c>
      <c r="B33" s="39" t="s">
        <v>2</v>
      </c>
      <c r="C33" s="43">
        <v>1</v>
      </c>
      <c r="D33" s="43"/>
      <c r="E33" s="43"/>
      <c r="F33" s="43"/>
      <c r="G33" s="43"/>
      <c r="H33" s="43"/>
      <c r="I33" s="43">
        <v>9</v>
      </c>
      <c r="J33" s="43"/>
      <c r="K33" s="43"/>
      <c r="L33" s="43"/>
      <c r="M33" s="60">
        <f>SUM(Таблица5[[#This Row],[HS 85-109 10км          1 этап]:[HS 85-109 5км             9/3 этап]])</f>
        <v>10</v>
      </c>
      <c r="N33" s="93">
        <f t="shared" si="0"/>
        <v>31</v>
      </c>
    </row>
    <row r="34" spans="1:14" ht="39" customHeight="1" x14ac:dyDescent="0.2">
      <c r="A34" s="34" t="s">
        <v>130</v>
      </c>
      <c r="B34" s="39" t="s">
        <v>2</v>
      </c>
      <c r="C34" s="43"/>
      <c r="D34" s="43"/>
      <c r="E34" s="43"/>
      <c r="F34" s="43"/>
      <c r="G34" s="43"/>
      <c r="H34" s="43">
        <v>3</v>
      </c>
      <c r="I34" s="43">
        <v>5</v>
      </c>
      <c r="J34" s="43">
        <v>1.5</v>
      </c>
      <c r="K34" s="43"/>
      <c r="L34" s="43"/>
      <c r="M34" s="60">
        <f>SUM(Таблица5[[#This Row],[HS 85-109 10км          1 этап]:[HS 85-109 5км             9/3 этап]])</f>
        <v>9.5</v>
      </c>
      <c r="N34" s="93">
        <f t="shared" si="0"/>
        <v>33</v>
      </c>
    </row>
    <row r="35" spans="1:14" ht="39" customHeight="1" x14ac:dyDescent="0.2">
      <c r="A35" s="34" t="s">
        <v>116</v>
      </c>
      <c r="B35" s="39" t="s">
        <v>2</v>
      </c>
      <c r="C35" s="43"/>
      <c r="D35" s="43">
        <v>1</v>
      </c>
      <c r="E35" s="43"/>
      <c r="F35" s="43">
        <v>8</v>
      </c>
      <c r="G35" s="43"/>
      <c r="H35" s="43"/>
      <c r="I35" s="43"/>
      <c r="J35" s="43"/>
      <c r="K35" s="43"/>
      <c r="L35" s="43"/>
      <c r="M35" s="60">
        <f>SUM(Таблица5[[#This Row],[HS 85-109 10км          1 этап]:[HS 85-109 5км             9/3 этап]])</f>
        <v>9</v>
      </c>
      <c r="N35" s="93">
        <f t="shared" si="0"/>
        <v>34</v>
      </c>
    </row>
    <row r="36" spans="1:14" ht="39" customHeight="1" x14ac:dyDescent="0.2">
      <c r="A36" s="34" t="s">
        <v>41</v>
      </c>
      <c r="B36" s="92"/>
      <c r="C36" s="43"/>
      <c r="D36" s="43"/>
      <c r="E36" s="43"/>
      <c r="F36" s="43">
        <v>1</v>
      </c>
      <c r="G36" s="43">
        <v>3</v>
      </c>
      <c r="H36" s="43">
        <v>4</v>
      </c>
      <c r="I36" s="43"/>
      <c r="J36" s="43"/>
      <c r="K36" s="43"/>
      <c r="L36" s="43"/>
      <c r="M36" s="60">
        <f>SUM(Таблица5[[#This Row],[HS 85-109 10км          1 этап]:[HS 85-109 5км             9/3 этап]])</f>
        <v>8</v>
      </c>
      <c r="N36" s="93">
        <f t="shared" si="0"/>
        <v>35</v>
      </c>
    </row>
    <row r="37" spans="1:14" ht="39" customHeight="1" x14ac:dyDescent="0.2">
      <c r="A37" s="34" t="s">
        <v>79</v>
      </c>
      <c r="B37" s="39" t="s">
        <v>2</v>
      </c>
      <c r="C37" s="43"/>
      <c r="D37" s="43"/>
      <c r="E37" s="43"/>
      <c r="F37" s="43"/>
      <c r="G37" s="43"/>
      <c r="H37" s="43">
        <v>1</v>
      </c>
      <c r="I37" s="43">
        <v>7</v>
      </c>
      <c r="J37" s="43"/>
      <c r="K37" s="43"/>
      <c r="L37" s="43"/>
      <c r="M37" s="60">
        <f>SUM(Таблица5[[#This Row],[HS 85-109 10км          1 этап]:[HS 85-109 5км             9/3 этап]])</f>
        <v>8</v>
      </c>
      <c r="N37" s="93">
        <f t="shared" si="0"/>
        <v>35</v>
      </c>
    </row>
    <row r="38" spans="1:14" ht="39" customHeight="1" x14ac:dyDescent="0.2">
      <c r="A38" s="34" t="s">
        <v>115</v>
      </c>
      <c r="B38" s="39" t="s">
        <v>2</v>
      </c>
      <c r="C38" s="43"/>
      <c r="D38" s="43">
        <v>5</v>
      </c>
      <c r="E38" s="43"/>
      <c r="F38" s="43">
        <v>2</v>
      </c>
      <c r="G38" s="43"/>
      <c r="H38" s="43"/>
      <c r="I38" s="43"/>
      <c r="J38" s="43"/>
      <c r="K38" s="43"/>
      <c r="L38" s="43"/>
      <c r="M38" s="60">
        <f>SUM(Таблица5[[#This Row],[HS 85-109 10км          1 этап]:[HS 85-109 5км             9/3 этап]])</f>
        <v>7</v>
      </c>
      <c r="N38" s="93">
        <f t="shared" si="0"/>
        <v>37</v>
      </c>
    </row>
    <row r="39" spans="1:14" ht="39" customHeight="1" x14ac:dyDescent="0.2">
      <c r="A39" s="34" t="s">
        <v>77</v>
      </c>
      <c r="B39" s="39" t="s">
        <v>2</v>
      </c>
      <c r="C39" s="43"/>
      <c r="D39" s="43"/>
      <c r="E39" s="43"/>
      <c r="F39" s="43"/>
      <c r="G39" s="43">
        <v>7</v>
      </c>
      <c r="H39" s="43"/>
      <c r="I39" s="43"/>
      <c r="J39" s="43"/>
      <c r="K39" s="43"/>
      <c r="L39" s="43"/>
      <c r="M39" s="60">
        <f>SUM(Таблица5[[#This Row],[HS 85-109 10км          1 этап]:[HS 85-109 5км             9/3 этап]])</f>
        <v>7</v>
      </c>
      <c r="N39" s="93">
        <f t="shared" si="0"/>
        <v>37</v>
      </c>
    </row>
    <row r="40" spans="1:14" ht="39" customHeight="1" x14ac:dyDescent="0.2">
      <c r="A40" s="34" t="s">
        <v>42</v>
      </c>
      <c r="B40" s="39" t="s">
        <v>2</v>
      </c>
      <c r="C40" s="43"/>
      <c r="D40" s="43"/>
      <c r="E40" s="43"/>
      <c r="F40" s="43"/>
      <c r="G40" s="43">
        <v>4</v>
      </c>
      <c r="H40" s="43"/>
      <c r="I40" s="43"/>
      <c r="J40" s="43"/>
      <c r="K40" s="43"/>
      <c r="L40" s="43"/>
      <c r="M40" s="60">
        <f>SUM(Таблица5[[#This Row],[HS 85-109 10км          1 этап]:[HS 85-109 5км             9/3 этап]])</f>
        <v>4</v>
      </c>
      <c r="N40" s="93">
        <f t="shared" si="0"/>
        <v>39</v>
      </c>
    </row>
    <row r="41" spans="1:14" ht="39" customHeight="1" x14ac:dyDescent="0.2">
      <c r="A41" s="94" t="s">
        <v>175</v>
      </c>
      <c r="B41" s="39" t="s">
        <v>2</v>
      </c>
      <c r="C41" s="43"/>
      <c r="D41" s="43"/>
      <c r="E41" s="43"/>
      <c r="F41" s="43"/>
      <c r="G41" s="43"/>
      <c r="H41" s="43"/>
      <c r="I41" s="43"/>
      <c r="J41" s="43"/>
      <c r="K41" s="43"/>
      <c r="L41" s="43">
        <v>4</v>
      </c>
      <c r="M41" s="60">
        <f>SUM(Таблица5[[#This Row],[HS 85-109 10км          1 этап]:[HS 85-109 5км             9/3 этап]])</f>
        <v>4</v>
      </c>
      <c r="N41" s="93">
        <f t="shared" si="0"/>
        <v>39</v>
      </c>
    </row>
    <row r="42" spans="1:14" ht="39" customHeight="1" x14ac:dyDescent="0.2">
      <c r="A42" s="34" t="s">
        <v>126</v>
      </c>
      <c r="B42" s="39" t="s">
        <v>2</v>
      </c>
      <c r="C42" s="43"/>
      <c r="D42" s="43"/>
      <c r="E42" s="43"/>
      <c r="F42" s="43">
        <v>3</v>
      </c>
      <c r="G42" s="43"/>
      <c r="H42" s="43"/>
      <c r="I42" s="43"/>
      <c r="J42" s="43"/>
      <c r="K42" s="43"/>
      <c r="L42" s="43"/>
      <c r="M42" s="60">
        <f>SUM(Таблица5[[#This Row],[HS 85-109 10км          1 этап]:[HS 85-109 5км             9/3 этап]])</f>
        <v>3</v>
      </c>
      <c r="N42" s="93">
        <f t="shared" si="0"/>
        <v>41</v>
      </c>
    </row>
    <row r="43" spans="1:14" ht="39" customHeight="1" x14ac:dyDescent="0.2">
      <c r="A43" s="34" t="s">
        <v>131</v>
      </c>
      <c r="B43" s="39" t="s">
        <v>2</v>
      </c>
      <c r="C43" s="43"/>
      <c r="D43" s="43"/>
      <c r="E43" s="43"/>
      <c r="F43" s="43"/>
      <c r="G43" s="43"/>
      <c r="H43" s="43"/>
      <c r="I43" s="43">
        <v>3</v>
      </c>
      <c r="J43" s="43"/>
      <c r="K43" s="43"/>
      <c r="L43" s="43"/>
      <c r="M43" s="60">
        <f>SUM(Таблица5[[#This Row],[HS 85-109 10км          1 этап]:[HS 85-109 5км             9/3 этап]])</f>
        <v>3</v>
      </c>
      <c r="N43" s="93">
        <f t="shared" si="0"/>
        <v>41</v>
      </c>
    </row>
    <row r="44" spans="1:14" ht="39" customHeight="1" x14ac:dyDescent="0.2">
      <c r="A44" s="34" t="s">
        <v>117</v>
      </c>
      <c r="B44" s="39" t="s">
        <v>2</v>
      </c>
      <c r="C44" s="43"/>
      <c r="D44" s="43"/>
      <c r="E44" s="43">
        <v>2</v>
      </c>
      <c r="F44" s="43"/>
      <c r="G44" s="43"/>
      <c r="H44" s="43"/>
      <c r="I44" s="43"/>
      <c r="J44" s="43"/>
      <c r="K44" s="43"/>
      <c r="L44" s="43"/>
      <c r="M44" s="60">
        <f>SUM(Таблица5[[#This Row],[HS 85-109 10км          1 этап]:[HS 85-109 5км             9/3 этап]])</f>
        <v>2</v>
      </c>
      <c r="N44" s="93">
        <f t="shared" si="0"/>
        <v>43</v>
      </c>
    </row>
    <row r="45" spans="1:14" ht="39" customHeight="1" x14ac:dyDescent="0.2">
      <c r="A45" s="34" t="s">
        <v>128</v>
      </c>
      <c r="B45" s="39" t="s">
        <v>2</v>
      </c>
      <c r="C45" s="43"/>
      <c r="D45" s="43"/>
      <c r="E45" s="43"/>
      <c r="F45" s="43"/>
      <c r="G45" s="43">
        <v>2</v>
      </c>
      <c r="H45" s="43"/>
      <c r="I45" s="43"/>
      <c r="J45" s="43"/>
      <c r="K45" s="43"/>
      <c r="L45" s="43"/>
      <c r="M45" s="60">
        <f>SUM(Таблица5[[#This Row],[HS 85-109 10км          1 этап]:[HS 85-109 5км             9/3 этап]])</f>
        <v>2</v>
      </c>
      <c r="N45" s="93">
        <f t="shared" si="0"/>
        <v>43</v>
      </c>
    </row>
    <row r="46" spans="1:14" ht="39" customHeight="1" x14ac:dyDescent="0.2">
      <c r="A46" s="36" t="s">
        <v>129</v>
      </c>
      <c r="B46" s="39" t="s">
        <v>2</v>
      </c>
      <c r="C46" s="43"/>
      <c r="D46" s="43"/>
      <c r="E46" s="43"/>
      <c r="F46" s="43"/>
      <c r="G46" s="43">
        <v>1</v>
      </c>
      <c r="H46" s="43"/>
      <c r="I46" s="43"/>
      <c r="J46" s="43"/>
      <c r="K46" s="43"/>
      <c r="L46" s="43"/>
      <c r="M46" s="60">
        <f>SUM(Таблица5[[#This Row],[HS 85-109 10км          1 этап]:[HS 85-109 5км             9/3 этап]])</f>
        <v>1</v>
      </c>
      <c r="N46" s="93">
        <f t="shared" si="0"/>
        <v>45</v>
      </c>
    </row>
    <row r="47" spans="1:14" ht="39" customHeight="1" x14ac:dyDescent="0.2">
      <c r="A47" s="34"/>
      <c r="B47" s="39" t="s">
        <v>2</v>
      </c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60">
        <f>SUM(Таблица5[[#This Row],[HS 85-109 10км          1 этап]:[HS 85-109 5км             9/3 этап]])</f>
        <v>0</v>
      </c>
      <c r="N47" s="93">
        <f t="shared" si="0"/>
        <v>46</v>
      </c>
    </row>
  </sheetData>
  <sortState xmlns:xlrd2="http://schemas.microsoft.com/office/spreadsheetml/2017/richdata2" ref="A2:O66">
    <sortCondition descending="1" ref="M3"/>
  </sortState>
  <printOptions horizontalCentered="1"/>
  <pageMargins left="0" right="0" top="0" bottom="0" header="0.31496062992125984" footer="0.31496062992125984"/>
  <pageSetup paperSize="9" scale="69" orientation="portrait" r:id="rId1"/>
  <rowBreaks count="1" manualBreakCount="1">
    <brk id="30" max="16383" man="1"/>
  </rowBreak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6"/>
  <sheetViews>
    <sheetView view="pageBreakPreview" zoomScaleSheetLayoutView="100" workbookViewId="0">
      <selection activeCell="J3" sqref="J3"/>
    </sheetView>
  </sheetViews>
  <sheetFormatPr defaultRowHeight="15.75" x14ac:dyDescent="0.2"/>
  <cols>
    <col min="1" max="1" width="42.42578125" style="120" customWidth="1"/>
    <col min="2" max="2" width="7.5703125" style="100" customWidth="1"/>
    <col min="3" max="3" width="8.7109375" style="64" customWidth="1"/>
    <col min="4" max="5" width="9.140625" style="64" customWidth="1"/>
    <col min="6" max="6" width="9.140625" style="54" customWidth="1"/>
    <col min="7" max="7" width="9.5703125" style="54" customWidth="1"/>
  </cols>
  <sheetData>
    <row r="1" spans="1:7" ht="22.5" customHeight="1" x14ac:dyDescent="0.2">
      <c r="A1" s="95" t="s">
        <v>58</v>
      </c>
      <c r="B1" s="69" t="s">
        <v>191</v>
      </c>
      <c r="C1" s="96" t="s">
        <v>190</v>
      </c>
      <c r="D1" s="82" t="s">
        <v>192</v>
      </c>
      <c r="E1" s="82" t="s">
        <v>193</v>
      </c>
      <c r="F1" s="58" t="s">
        <v>4</v>
      </c>
      <c r="G1" s="59" t="s">
        <v>3</v>
      </c>
    </row>
    <row r="2" spans="1:7" s="13" customFormat="1" ht="33.75" customHeight="1" x14ac:dyDescent="0.2">
      <c r="A2" s="97" t="s">
        <v>70</v>
      </c>
      <c r="B2" s="43" t="s">
        <v>2</v>
      </c>
      <c r="C2" s="60">
        <v>234</v>
      </c>
      <c r="D2" s="43">
        <v>40</v>
      </c>
      <c r="E2" s="43">
        <v>40</v>
      </c>
      <c r="F2" s="60">
        <f t="shared" ref="F2:F45" si="0">SUM(B2,C2:D2,E2)</f>
        <v>314</v>
      </c>
      <c r="G2" s="45">
        <f t="shared" ref="G2:G46" si="1">RANK(F2,$F$2:$F$46,0)</f>
        <v>1</v>
      </c>
    </row>
    <row r="3" spans="1:7" s="13" customFormat="1" ht="33.75" customHeight="1" x14ac:dyDescent="0.2">
      <c r="A3" s="97" t="s">
        <v>188</v>
      </c>
      <c r="B3" s="43" t="s">
        <v>2</v>
      </c>
      <c r="C3" s="60">
        <v>186.5</v>
      </c>
      <c r="D3" s="43">
        <v>35</v>
      </c>
      <c r="E3" s="43">
        <v>35</v>
      </c>
      <c r="F3" s="60">
        <f t="shared" si="0"/>
        <v>256.5</v>
      </c>
      <c r="G3" s="45">
        <f t="shared" si="1"/>
        <v>2</v>
      </c>
    </row>
    <row r="4" spans="1:7" s="13" customFormat="1" ht="33.75" customHeight="1" x14ac:dyDescent="0.2">
      <c r="A4" s="98" t="s">
        <v>47</v>
      </c>
      <c r="B4" s="43" t="s">
        <v>2</v>
      </c>
      <c r="C4" s="60">
        <v>124.5</v>
      </c>
      <c r="D4" s="43">
        <v>24</v>
      </c>
      <c r="E4" s="43">
        <v>22</v>
      </c>
      <c r="F4" s="60">
        <f t="shared" si="0"/>
        <v>170.5</v>
      </c>
      <c r="G4" s="45">
        <f t="shared" si="1"/>
        <v>4</v>
      </c>
    </row>
    <row r="5" spans="1:7" s="13" customFormat="1" ht="33.75" customHeight="1" x14ac:dyDescent="0.2">
      <c r="A5" s="97" t="s">
        <v>37</v>
      </c>
      <c r="B5" s="43" t="s">
        <v>2</v>
      </c>
      <c r="C5" s="60">
        <v>85.5</v>
      </c>
      <c r="D5" s="43">
        <v>30</v>
      </c>
      <c r="E5" s="43">
        <v>28</v>
      </c>
      <c r="F5" s="60">
        <f t="shared" si="0"/>
        <v>143.5</v>
      </c>
      <c r="G5" s="45">
        <f t="shared" si="1"/>
        <v>6</v>
      </c>
    </row>
    <row r="6" spans="1:7" s="13" customFormat="1" ht="33.75" customHeight="1" x14ac:dyDescent="0.2">
      <c r="A6" s="97" t="s">
        <v>18</v>
      </c>
      <c r="B6" s="43" t="s">
        <v>2</v>
      </c>
      <c r="C6" s="60">
        <v>130.5</v>
      </c>
      <c r="D6" s="43">
        <v>26</v>
      </c>
      <c r="E6" s="43">
        <v>12</v>
      </c>
      <c r="F6" s="60">
        <f t="shared" si="0"/>
        <v>168.5</v>
      </c>
      <c r="G6" s="45">
        <f t="shared" si="1"/>
        <v>5</v>
      </c>
    </row>
    <row r="7" spans="1:7" s="13" customFormat="1" ht="33.75" customHeight="1" x14ac:dyDescent="0.2">
      <c r="A7" s="97" t="s">
        <v>46</v>
      </c>
      <c r="B7" s="43" t="s">
        <v>2</v>
      </c>
      <c r="C7" s="60">
        <v>65.5</v>
      </c>
      <c r="D7" s="43">
        <v>11</v>
      </c>
      <c r="E7" s="43">
        <v>20</v>
      </c>
      <c r="F7" s="60">
        <f t="shared" si="0"/>
        <v>96.5</v>
      </c>
      <c r="G7" s="45">
        <f t="shared" si="1"/>
        <v>11</v>
      </c>
    </row>
    <row r="8" spans="1:7" s="13" customFormat="1" ht="33.75" customHeight="1" x14ac:dyDescent="0.2">
      <c r="A8" s="97" t="s">
        <v>19</v>
      </c>
      <c r="B8" s="43" t="s">
        <v>2</v>
      </c>
      <c r="C8" s="60">
        <v>63</v>
      </c>
      <c r="D8" s="43">
        <v>10</v>
      </c>
      <c r="E8" s="43"/>
      <c r="F8" s="60">
        <f t="shared" si="0"/>
        <v>73</v>
      </c>
      <c r="G8" s="45">
        <f t="shared" si="1"/>
        <v>15</v>
      </c>
    </row>
    <row r="9" spans="1:7" s="13" customFormat="1" ht="33.75" customHeight="1" x14ac:dyDescent="0.2">
      <c r="A9" s="98" t="s">
        <v>74</v>
      </c>
      <c r="B9" s="43" t="s">
        <v>2</v>
      </c>
      <c r="C9" s="60">
        <v>78</v>
      </c>
      <c r="D9" s="43">
        <v>2</v>
      </c>
      <c r="E9" s="43">
        <v>9</v>
      </c>
      <c r="F9" s="60">
        <f t="shared" si="0"/>
        <v>89</v>
      </c>
      <c r="G9" s="45">
        <f t="shared" si="1"/>
        <v>13</v>
      </c>
    </row>
    <row r="10" spans="1:7" s="13" customFormat="1" ht="33.75" customHeight="1" x14ac:dyDescent="0.2">
      <c r="A10" s="97" t="s">
        <v>20</v>
      </c>
      <c r="B10" s="43" t="s">
        <v>2</v>
      </c>
      <c r="C10" s="60">
        <v>21</v>
      </c>
      <c r="D10" s="43">
        <v>12</v>
      </c>
      <c r="E10" s="43">
        <v>5</v>
      </c>
      <c r="F10" s="60">
        <f t="shared" si="0"/>
        <v>38</v>
      </c>
      <c r="G10" s="45">
        <f t="shared" si="1"/>
        <v>24</v>
      </c>
    </row>
    <row r="11" spans="1:7" s="13" customFormat="1" ht="33.75" customHeight="1" x14ac:dyDescent="0.2">
      <c r="A11" s="97" t="s">
        <v>22</v>
      </c>
      <c r="B11" s="43" t="s">
        <v>2</v>
      </c>
      <c r="C11" s="60">
        <v>96</v>
      </c>
      <c r="D11" s="43">
        <v>14</v>
      </c>
      <c r="E11" s="43">
        <v>26</v>
      </c>
      <c r="F11" s="60">
        <f t="shared" si="0"/>
        <v>136</v>
      </c>
      <c r="G11" s="45">
        <f t="shared" si="1"/>
        <v>8</v>
      </c>
    </row>
    <row r="12" spans="1:7" s="13" customFormat="1" ht="33.75" customHeight="1" x14ac:dyDescent="0.2">
      <c r="A12" s="97" t="s">
        <v>39</v>
      </c>
      <c r="B12" s="43" t="s">
        <v>2</v>
      </c>
      <c r="C12" s="60">
        <v>24</v>
      </c>
      <c r="D12" s="43"/>
      <c r="E12" s="43">
        <v>10</v>
      </c>
      <c r="F12" s="60">
        <f t="shared" si="0"/>
        <v>34</v>
      </c>
      <c r="G12" s="45">
        <f t="shared" si="1"/>
        <v>25</v>
      </c>
    </row>
    <row r="13" spans="1:7" s="13" customFormat="1" ht="33.75" customHeight="1" x14ac:dyDescent="0.2">
      <c r="A13" s="97" t="s">
        <v>41</v>
      </c>
      <c r="B13" s="43" t="s">
        <v>2</v>
      </c>
      <c r="C13" s="60">
        <v>8</v>
      </c>
      <c r="D13" s="43">
        <v>5</v>
      </c>
      <c r="E13" s="43">
        <v>2</v>
      </c>
      <c r="F13" s="60">
        <f t="shared" si="0"/>
        <v>15</v>
      </c>
      <c r="G13" s="45">
        <f t="shared" si="1"/>
        <v>30</v>
      </c>
    </row>
    <row r="14" spans="1:7" s="13" customFormat="1" ht="33.75" customHeight="1" x14ac:dyDescent="0.2">
      <c r="A14" s="97" t="s">
        <v>81</v>
      </c>
      <c r="B14" s="43"/>
      <c r="C14" s="60">
        <v>10</v>
      </c>
      <c r="D14" s="43">
        <v>3</v>
      </c>
      <c r="E14" s="43"/>
      <c r="F14" s="60">
        <f t="shared" si="0"/>
        <v>13</v>
      </c>
      <c r="G14" s="45">
        <f t="shared" si="1"/>
        <v>32</v>
      </c>
    </row>
    <row r="15" spans="1:7" s="13" customFormat="1" ht="33.75" customHeight="1" x14ac:dyDescent="0.2">
      <c r="A15" s="97" t="s">
        <v>38</v>
      </c>
      <c r="B15" s="43" t="s">
        <v>2</v>
      </c>
      <c r="C15" s="60">
        <v>23</v>
      </c>
      <c r="D15" s="43"/>
      <c r="E15" s="43">
        <v>18</v>
      </c>
      <c r="F15" s="60">
        <f t="shared" si="0"/>
        <v>41</v>
      </c>
      <c r="G15" s="45">
        <f t="shared" si="1"/>
        <v>23</v>
      </c>
    </row>
    <row r="16" spans="1:7" s="13" customFormat="1" ht="33.75" customHeight="1" x14ac:dyDescent="0.2">
      <c r="A16" s="97" t="s">
        <v>132</v>
      </c>
      <c r="B16" s="43" t="s">
        <v>2</v>
      </c>
      <c r="C16" s="60">
        <v>10</v>
      </c>
      <c r="D16" s="43"/>
      <c r="E16" s="43"/>
      <c r="F16" s="60">
        <f t="shared" si="0"/>
        <v>10</v>
      </c>
      <c r="G16" s="45">
        <f t="shared" si="1"/>
        <v>36</v>
      </c>
    </row>
    <row r="17" spans="1:7" s="13" customFormat="1" ht="33.75" customHeight="1" x14ac:dyDescent="0.2">
      <c r="A17" s="97" t="s">
        <v>113</v>
      </c>
      <c r="B17" s="43" t="s">
        <v>2</v>
      </c>
      <c r="C17" s="60">
        <v>67.5</v>
      </c>
      <c r="D17" s="43"/>
      <c r="E17" s="43">
        <v>14</v>
      </c>
      <c r="F17" s="60">
        <f t="shared" si="0"/>
        <v>81.5</v>
      </c>
      <c r="G17" s="45">
        <f t="shared" si="1"/>
        <v>14</v>
      </c>
    </row>
    <row r="18" spans="1:7" s="13" customFormat="1" ht="33.75" customHeight="1" x14ac:dyDescent="0.2">
      <c r="A18" s="97" t="s">
        <v>21</v>
      </c>
      <c r="B18" s="43" t="s">
        <v>2</v>
      </c>
      <c r="C18" s="60">
        <v>29</v>
      </c>
      <c r="D18" s="43">
        <v>15</v>
      </c>
      <c r="E18" s="43"/>
      <c r="F18" s="60">
        <f t="shared" si="0"/>
        <v>44</v>
      </c>
      <c r="G18" s="45">
        <f t="shared" si="1"/>
        <v>22</v>
      </c>
    </row>
    <row r="19" spans="1:7" s="13" customFormat="1" ht="33.75" customHeight="1" x14ac:dyDescent="0.2">
      <c r="A19" s="97" t="s">
        <v>44</v>
      </c>
      <c r="B19" s="43" t="s">
        <v>2</v>
      </c>
      <c r="C19" s="60">
        <v>53.5</v>
      </c>
      <c r="D19" s="43">
        <v>8</v>
      </c>
      <c r="E19" s="43">
        <v>8</v>
      </c>
      <c r="F19" s="60">
        <f t="shared" si="0"/>
        <v>69.5</v>
      </c>
      <c r="G19" s="45">
        <f t="shared" si="1"/>
        <v>16</v>
      </c>
    </row>
    <row r="20" spans="1:7" s="13" customFormat="1" ht="33.75" customHeight="1" x14ac:dyDescent="0.2">
      <c r="A20" s="97" t="s">
        <v>73</v>
      </c>
      <c r="B20" s="43" t="s">
        <v>2</v>
      </c>
      <c r="C20" s="60">
        <v>116</v>
      </c>
      <c r="D20" s="43">
        <v>28</v>
      </c>
      <c r="E20" s="43">
        <v>30</v>
      </c>
      <c r="F20" s="60">
        <f t="shared" si="0"/>
        <v>174</v>
      </c>
      <c r="G20" s="45">
        <f t="shared" si="1"/>
        <v>3</v>
      </c>
    </row>
    <row r="21" spans="1:7" s="13" customFormat="1" ht="33.75" customHeight="1" x14ac:dyDescent="0.2">
      <c r="A21" s="97" t="s">
        <v>27</v>
      </c>
      <c r="B21" s="43" t="s">
        <v>2</v>
      </c>
      <c r="C21" s="60">
        <v>59.5</v>
      </c>
      <c r="D21" s="43">
        <v>7</v>
      </c>
      <c r="E21" s="43">
        <v>3</v>
      </c>
      <c r="F21" s="60">
        <f t="shared" si="0"/>
        <v>69.5</v>
      </c>
      <c r="G21" s="45">
        <f t="shared" si="1"/>
        <v>16</v>
      </c>
    </row>
    <row r="22" spans="1:7" s="13" customFormat="1" ht="33.75" customHeight="1" x14ac:dyDescent="0.2">
      <c r="A22" s="97" t="s">
        <v>17</v>
      </c>
      <c r="B22" s="43" t="s">
        <v>2</v>
      </c>
      <c r="C22" s="60">
        <v>96</v>
      </c>
      <c r="D22" s="43">
        <v>20</v>
      </c>
      <c r="E22" s="43">
        <v>24</v>
      </c>
      <c r="F22" s="60">
        <f t="shared" si="0"/>
        <v>140</v>
      </c>
      <c r="G22" s="45">
        <f t="shared" si="1"/>
        <v>7</v>
      </c>
    </row>
    <row r="23" spans="1:7" s="13" customFormat="1" ht="33.75" customHeight="1" x14ac:dyDescent="0.2">
      <c r="A23" s="97" t="s">
        <v>45</v>
      </c>
      <c r="B23" s="43" t="s">
        <v>2</v>
      </c>
      <c r="C23" s="60">
        <v>132.5</v>
      </c>
      <c r="D23" s="43"/>
      <c r="E23" s="43"/>
      <c r="F23" s="60">
        <f t="shared" si="0"/>
        <v>132.5</v>
      </c>
      <c r="G23" s="45">
        <f t="shared" si="1"/>
        <v>9</v>
      </c>
    </row>
    <row r="24" spans="1:7" s="13" customFormat="1" ht="33.75" customHeight="1" x14ac:dyDescent="0.2">
      <c r="A24" s="97" t="s">
        <v>71</v>
      </c>
      <c r="B24" s="43" t="s">
        <v>2</v>
      </c>
      <c r="C24" s="60">
        <v>115.5</v>
      </c>
      <c r="D24" s="43">
        <v>13</v>
      </c>
      <c r="E24" s="43"/>
      <c r="F24" s="60">
        <f t="shared" si="0"/>
        <v>128.5</v>
      </c>
      <c r="G24" s="45">
        <f t="shared" si="1"/>
        <v>10</v>
      </c>
    </row>
    <row r="25" spans="1:7" s="13" customFormat="1" ht="33.75" customHeight="1" x14ac:dyDescent="0.2">
      <c r="A25" s="97" t="s">
        <v>40</v>
      </c>
      <c r="B25" s="43" t="s">
        <v>2</v>
      </c>
      <c r="C25" s="60">
        <v>60</v>
      </c>
      <c r="D25" s="43">
        <v>18</v>
      </c>
      <c r="E25" s="43">
        <v>15</v>
      </c>
      <c r="F25" s="60">
        <f t="shared" si="0"/>
        <v>93</v>
      </c>
      <c r="G25" s="45">
        <f t="shared" si="1"/>
        <v>12</v>
      </c>
    </row>
    <row r="26" spans="1:7" s="13" customFormat="1" ht="33.75" customHeight="1" x14ac:dyDescent="0.2">
      <c r="A26" s="97" t="s">
        <v>16</v>
      </c>
      <c r="B26" s="43" t="s">
        <v>2</v>
      </c>
      <c r="C26" s="60">
        <v>55.5</v>
      </c>
      <c r="D26" s="43"/>
      <c r="E26" s="43">
        <v>11</v>
      </c>
      <c r="F26" s="60">
        <f t="shared" si="0"/>
        <v>66.5</v>
      </c>
      <c r="G26" s="45">
        <f t="shared" si="1"/>
        <v>18</v>
      </c>
    </row>
    <row r="27" spans="1:7" s="13" customFormat="1" ht="33.75" customHeight="1" x14ac:dyDescent="0.2">
      <c r="A27" s="97" t="s">
        <v>68</v>
      </c>
      <c r="B27" s="43" t="s">
        <v>2</v>
      </c>
      <c r="C27" s="60">
        <v>66</v>
      </c>
      <c r="D27" s="43"/>
      <c r="E27" s="43"/>
      <c r="F27" s="60">
        <f t="shared" si="0"/>
        <v>66</v>
      </c>
      <c r="G27" s="45">
        <f t="shared" si="1"/>
        <v>19</v>
      </c>
    </row>
    <row r="28" spans="1:7" s="13" customFormat="1" ht="33.75" customHeight="1" x14ac:dyDescent="0.2">
      <c r="A28" s="97" t="s">
        <v>78</v>
      </c>
      <c r="B28" s="43" t="s">
        <v>2</v>
      </c>
      <c r="C28" s="60">
        <v>22</v>
      </c>
      <c r="D28" s="43">
        <v>22</v>
      </c>
      <c r="E28" s="43">
        <v>16</v>
      </c>
      <c r="F28" s="60">
        <f t="shared" si="0"/>
        <v>60</v>
      </c>
      <c r="G28" s="45">
        <f t="shared" si="1"/>
        <v>20</v>
      </c>
    </row>
    <row r="29" spans="1:7" s="13" customFormat="1" ht="33.75" customHeight="1" x14ac:dyDescent="0.2">
      <c r="A29" s="97" t="s">
        <v>72</v>
      </c>
      <c r="B29" s="43" t="s">
        <v>2</v>
      </c>
      <c r="C29" s="60">
        <v>47.5</v>
      </c>
      <c r="D29" s="43">
        <v>9</v>
      </c>
      <c r="E29" s="43">
        <v>1</v>
      </c>
      <c r="F29" s="60">
        <f t="shared" si="0"/>
        <v>57.5</v>
      </c>
      <c r="G29" s="45">
        <f t="shared" si="1"/>
        <v>21</v>
      </c>
    </row>
    <row r="30" spans="1:7" s="13" customFormat="1" ht="33.75" customHeight="1" x14ac:dyDescent="0.2">
      <c r="A30" s="97" t="s">
        <v>69</v>
      </c>
      <c r="B30" s="43" t="s">
        <v>2</v>
      </c>
      <c r="C30" s="60">
        <v>14.5</v>
      </c>
      <c r="D30" s="43"/>
      <c r="E30" s="43">
        <v>6</v>
      </c>
      <c r="F30" s="60">
        <f t="shared" si="0"/>
        <v>20.5</v>
      </c>
      <c r="G30" s="45">
        <f t="shared" si="1"/>
        <v>26</v>
      </c>
    </row>
    <row r="31" spans="1:7" s="13" customFormat="1" ht="33.75" customHeight="1" x14ac:dyDescent="0.2">
      <c r="A31" s="97" t="s">
        <v>42</v>
      </c>
      <c r="B31" s="43" t="s">
        <v>2</v>
      </c>
      <c r="C31" s="60">
        <v>4</v>
      </c>
      <c r="D31" s="43">
        <v>16</v>
      </c>
      <c r="E31" s="43"/>
      <c r="F31" s="60">
        <f t="shared" si="0"/>
        <v>20</v>
      </c>
      <c r="G31" s="45">
        <f t="shared" si="1"/>
        <v>27</v>
      </c>
    </row>
    <row r="32" spans="1:7" s="13" customFormat="1" ht="33.75" customHeight="1" x14ac:dyDescent="0.2">
      <c r="A32" s="97" t="s">
        <v>77</v>
      </c>
      <c r="B32" s="43" t="s">
        <v>2</v>
      </c>
      <c r="C32" s="60">
        <v>7</v>
      </c>
      <c r="D32" s="43"/>
      <c r="E32" s="43">
        <v>13</v>
      </c>
      <c r="F32" s="60">
        <f t="shared" si="0"/>
        <v>20</v>
      </c>
      <c r="G32" s="45">
        <f t="shared" si="1"/>
        <v>27</v>
      </c>
    </row>
    <row r="33" spans="1:7" s="13" customFormat="1" ht="33.75" customHeight="1" x14ac:dyDescent="0.2">
      <c r="A33" s="97" t="s">
        <v>48</v>
      </c>
      <c r="B33" s="43" t="s">
        <v>2</v>
      </c>
      <c r="C33" s="60">
        <v>12</v>
      </c>
      <c r="D33" s="43">
        <v>1</v>
      </c>
      <c r="E33" s="43">
        <v>4</v>
      </c>
      <c r="F33" s="60">
        <f t="shared" si="0"/>
        <v>17</v>
      </c>
      <c r="G33" s="45">
        <f t="shared" si="1"/>
        <v>29</v>
      </c>
    </row>
    <row r="34" spans="1:7" s="13" customFormat="1" ht="33.75" customHeight="1" x14ac:dyDescent="0.2">
      <c r="A34" s="97" t="s">
        <v>116</v>
      </c>
      <c r="B34" s="43" t="s">
        <v>2</v>
      </c>
      <c r="C34" s="60">
        <v>9</v>
      </c>
      <c r="D34" s="43">
        <v>6</v>
      </c>
      <c r="E34" s="43"/>
      <c r="F34" s="60">
        <f t="shared" si="0"/>
        <v>15</v>
      </c>
      <c r="G34" s="45">
        <f t="shared" si="1"/>
        <v>30</v>
      </c>
    </row>
    <row r="35" spans="1:7" s="13" customFormat="1" ht="33.75" customHeight="1" x14ac:dyDescent="0.2">
      <c r="A35" s="97" t="s">
        <v>125</v>
      </c>
      <c r="B35" s="43" t="s">
        <v>2</v>
      </c>
      <c r="C35" s="60">
        <v>12</v>
      </c>
      <c r="D35" s="43"/>
      <c r="E35" s="43"/>
      <c r="F35" s="60">
        <f t="shared" si="0"/>
        <v>12</v>
      </c>
      <c r="G35" s="45">
        <f t="shared" si="1"/>
        <v>33</v>
      </c>
    </row>
    <row r="36" spans="1:7" s="13" customFormat="1" ht="32.25" customHeight="1" x14ac:dyDescent="0.2">
      <c r="A36" s="97" t="s">
        <v>127</v>
      </c>
      <c r="B36" s="43"/>
      <c r="C36" s="60">
        <v>11</v>
      </c>
      <c r="D36" s="43"/>
      <c r="E36" s="43"/>
      <c r="F36" s="60">
        <f t="shared" si="0"/>
        <v>11</v>
      </c>
      <c r="G36" s="45">
        <f t="shared" si="1"/>
        <v>34</v>
      </c>
    </row>
    <row r="37" spans="1:7" s="13" customFormat="1" ht="33.75" customHeight="1" x14ac:dyDescent="0.2">
      <c r="A37" s="97" t="s">
        <v>114</v>
      </c>
      <c r="B37" s="43" t="s">
        <v>2</v>
      </c>
      <c r="C37" s="60">
        <v>11</v>
      </c>
      <c r="D37" s="43"/>
      <c r="E37" s="43"/>
      <c r="F37" s="60">
        <f t="shared" si="0"/>
        <v>11</v>
      </c>
      <c r="G37" s="45">
        <f t="shared" si="1"/>
        <v>34</v>
      </c>
    </row>
    <row r="38" spans="1:7" s="13" customFormat="1" ht="33.75" customHeight="1" x14ac:dyDescent="0.2">
      <c r="A38" s="97" t="s">
        <v>130</v>
      </c>
      <c r="B38" s="43" t="s">
        <v>2</v>
      </c>
      <c r="C38" s="60">
        <v>9.5</v>
      </c>
      <c r="D38" s="43"/>
      <c r="E38" s="43"/>
      <c r="F38" s="60">
        <f t="shared" si="0"/>
        <v>9.5</v>
      </c>
      <c r="G38" s="45">
        <f t="shared" si="1"/>
        <v>37</v>
      </c>
    </row>
    <row r="39" spans="1:7" s="13" customFormat="1" ht="33.75" customHeight="1" x14ac:dyDescent="0.2">
      <c r="A39" s="97" t="s">
        <v>117</v>
      </c>
      <c r="B39" s="43" t="s">
        <v>2</v>
      </c>
      <c r="C39" s="60">
        <v>2</v>
      </c>
      <c r="D39" s="43"/>
      <c r="E39" s="43">
        <v>7</v>
      </c>
      <c r="F39" s="60">
        <f t="shared" si="0"/>
        <v>9</v>
      </c>
      <c r="G39" s="45">
        <f t="shared" si="1"/>
        <v>38</v>
      </c>
    </row>
    <row r="40" spans="1:7" s="13" customFormat="1" ht="33.75" customHeight="1" x14ac:dyDescent="0.2">
      <c r="A40" s="97" t="s">
        <v>79</v>
      </c>
      <c r="B40" s="43" t="s">
        <v>2</v>
      </c>
      <c r="C40" s="60">
        <v>8</v>
      </c>
      <c r="D40" s="43"/>
      <c r="E40" s="43"/>
      <c r="F40" s="60">
        <f t="shared" si="0"/>
        <v>8</v>
      </c>
      <c r="G40" s="45">
        <f t="shared" si="1"/>
        <v>39</v>
      </c>
    </row>
    <row r="41" spans="1:7" s="13" customFormat="1" ht="36" x14ac:dyDescent="0.2">
      <c r="A41" s="97" t="s">
        <v>115</v>
      </c>
      <c r="B41" s="43" t="s">
        <v>2</v>
      </c>
      <c r="C41" s="60">
        <v>7</v>
      </c>
      <c r="D41" s="43"/>
      <c r="E41" s="43"/>
      <c r="F41" s="60">
        <f t="shared" si="0"/>
        <v>7</v>
      </c>
      <c r="G41" s="45">
        <f t="shared" si="1"/>
        <v>40</v>
      </c>
    </row>
    <row r="42" spans="1:7" s="13" customFormat="1" ht="24" x14ac:dyDescent="0.2">
      <c r="A42" s="97" t="s">
        <v>126</v>
      </c>
      <c r="B42" s="43" t="s">
        <v>2</v>
      </c>
      <c r="C42" s="60">
        <v>3</v>
      </c>
      <c r="D42" s="43">
        <v>4</v>
      </c>
      <c r="E42" s="43"/>
      <c r="F42" s="60">
        <f t="shared" si="0"/>
        <v>7</v>
      </c>
      <c r="G42" s="45">
        <f t="shared" si="1"/>
        <v>40</v>
      </c>
    </row>
    <row r="43" spans="1:7" s="13" customFormat="1" ht="36" x14ac:dyDescent="0.2">
      <c r="A43" s="97" t="s">
        <v>175</v>
      </c>
      <c r="B43" s="43" t="s">
        <v>2</v>
      </c>
      <c r="C43" s="60">
        <v>4</v>
      </c>
      <c r="D43" s="43"/>
      <c r="E43" s="43"/>
      <c r="F43" s="60">
        <f t="shared" si="0"/>
        <v>4</v>
      </c>
      <c r="G43" s="45">
        <f t="shared" si="1"/>
        <v>42</v>
      </c>
    </row>
    <row r="44" spans="1:7" s="13" customFormat="1" ht="36" x14ac:dyDescent="0.2">
      <c r="A44" s="97" t="s">
        <v>131</v>
      </c>
      <c r="B44" s="43" t="s">
        <v>2</v>
      </c>
      <c r="C44" s="60">
        <v>3</v>
      </c>
      <c r="D44" s="43"/>
      <c r="E44" s="43"/>
      <c r="F44" s="60">
        <f t="shared" si="0"/>
        <v>3</v>
      </c>
      <c r="G44" s="45">
        <f t="shared" si="1"/>
        <v>43</v>
      </c>
    </row>
    <row r="45" spans="1:7" s="13" customFormat="1" ht="36" x14ac:dyDescent="0.2">
      <c r="A45" s="97" t="s">
        <v>128</v>
      </c>
      <c r="B45" s="43" t="s">
        <v>2</v>
      </c>
      <c r="C45" s="60">
        <v>2</v>
      </c>
      <c r="D45" s="43"/>
      <c r="E45" s="43"/>
      <c r="F45" s="60">
        <f t="shared" si="0"/>
        <v>2</v>
      </c>
      <c r="G45" s="45">
        <f t="shared" si="1"/>
        <v>44</v>
      </c>
    </row>
    <row r="46" spans="1:7" s="13" customFormat="1" ht="36" x14ac:dyDescent="0.2">
      <c r="A46" s="99" t="s">
        <v>129</v>
      </c>
      <c r="B46" s="43" t="s">
        <v>2</v>
      </c>
      <c r="C46" s="60">
        <v>1</v>
      </c>
      <c r="D46" s="43"/>
      <c r="E46" s="43"/>
      <c r="F46" s="60">
        <f>SUM(B46,C46:D46)</f>
        <v>1</v>
      </c>
      <c r="G46" s="45">
        <f t="shared" si="1"/>
        <v>45</v>
      </c>
    </row>
  </sheetData>
  <pageMargins left="0.7" right="0.7" top="0.75" bottom="0.75" header="0.3" footer="0.3"/>
  <pageSetup paperSize="9" scale="7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4"/>
  <sheetViews>
    <sheetView view="pageBreakPreview" zoomScale="110" zoomScaleSheetLayoutView="110" workbookViewId="0">
      <selection activeCell="F29" sqref="F29"/>
    </sheetView>
  </sheetViews>
  <sheetFormatPr defaultRowHeight="12.75" x14ac:dyDescent="0.2"/>
  <cols>
    <col min="1" max="1" width="41.7109375" customWidth="1"/>
    <col min="2" max="7" width="6.7109375" customWidth="1"/>
    <col min="8" max="9" width="6.7109375" style="6" customWidth="1"/>
  </cols>
  <sheetData>
    <row r="1" spans="1:9" ht="22.5" x14ac:dyDescent="0.2">
      <c r="A1" s="24" t="s">
        <v>58</v>
      </c>
      <c r="B1" s="25" t="s">
        <v>2</v>
      </c>
      <c r="C1" s="17" t="s">
        <v>6</v>
      </c>
      <c r="D1" s="25" t="s">
        <v>86</v>
      </c>
      <c r="E1" s="25" t="s">
        <v>87</v>
      </c>
      <c r="F1" s="25" t="s">
        <v>14</v>
      </c>
      <c r="G1" s="25" t="s">
        <v>15</v>
      </c>
      <c r="H1" s="7" t="s">
        <v>4</v>
      </c>
      <c r="I1" s="18" t="s">
        <v>3</v>
      </c>
    </row>
    <row r="2" spans="1:9" ht="34.5" customHeight="1" x14ac:dyDescent="0.2">
      <c r="A2" s="101" t="s">
        <v>45</v>
      </c>
      <c r="B2" s="102" t="s">
        <v>2</v>
      </c>
      <c r="C2" s="102">
        <v>122</v>
      </c>
      <c r="D2" s="102">
        <v>40</v>
      </c>
      <c r="E2" s="102">
        <v>30</v>
      </c>
      <c r="F2" s="102"/>
      <c r="G2" s="102"/>
      <c r="H2" s="41">
        <f t="shared" ref="H2:H34" si="0">SUM(C2,D2:G2)</f>
        <v>192</v>
      </c>
      <c r="I2" s="103">
        <f t="shared" ref="I2:I34" si="1">RANK(H2,$H$2:$H$34,0)</f>
        <v>1</v>
      </c>
    </row>
    <row r="3" spans="1:9" ht="34.5" customHeight="1" x14ac:dyDescent="0.2">
      <c r="A3" s="101" t="s">
        <v>40</v>
      </c>
      <c r="B3" s="102" t="s">
        <v>2</v>
      </c>
      <c r="C3" s="102">
        <v>64</v>
      </c>
      <c r="D3" s="102">
        <v>24</v>
      </c>
      <c r="E3" s="102">
        <v>16</v>
      </c>
      <c r="F3" s="102">
        <v>18</v>
      </c>
      <c r="G3" s="102">
        <v>15</v>
      </c>
      <c r="H3" s="41">
        <f t="shared" si="0"/>
        <v>137</v>
      </c>
      <c r="I3" s="103">
        <f t="shared" si="1"/>
        <v>2</v>
      </c>
    </row>
    <row r="4" spans="1:9" ht="34.5" customHeight="1" x14ac:dyDescent="0.2">
      <c r="A4" s="101" t="s">
        <v>44</v>
      </c>
      <c r="B4" s="102" t="s">
        <v>2</v>
      </c>
      <c r="C4" s="102">
        <v>44</v>
      </c>
      <c r="D4" s="102">
        <v>35</v>
      </c>
      <c r="E4" s="102">
        <v>40</v>
      </c>
      <c r="F4" s="102">
        <v>8</v>
      </c>
      <c r="G4" s="102">
        <v>8</v>
      </c>
      <c r="H4" s="41">
        <f t="shared" si="0"/>
        <v>135</v>
      </c>
      <c r="I4" s="103">
        <f t="shared" si="1"/>
        <v>3</v>
      </c>
    </row>
    <row r="5" spans="1:9" ht="34.5" customHeight="1" x14ac:dyDescent="0.2">
      <c r="A5" s="101" t="s">
        <v>51</v>
      </c>
      <c r="B5" s="102" t="s">
        <v>2</v>
      </c>
      <c r="C5" s="102">
        <v>70</v>
      </c>
      <c r="D5" s="102">
        <v>26</v>
      </c>
      <c r="E5" s="102">
        <v>18</v>
      </c>
      <c r="F5" s="102">
        <v>2</v>
      </c>
      <c r="G5" s="102">
        <v>9</v>
      </c>
      <c r="H5" s="41">
        <f t="shared" si="0"/>
        <v>125</v>
      </c>
      <c r="I5" s="103">
        <f t="shared" si="1"/>
        <v>4</v>
      </c>
    </row>
    <row r="6" spans="1:9" ht="34.5" customHeight="1" x14ac:dyDescent="0.2">
      <c r="A6" s="101" t="s">
        <v>23</v>
      </c>
      <c r="B6" s="102" t="s">
        <v>2</v>
      </c>
      <c r="C6" s="102">
        <v>72</v>
      </c>
      <c r="D6" s="102">
        <v>18</v>
      </c>
      <c r="E6" s="102">
        <v>20</v>
      </c>
      <c r="F6" s="102"/>
      <c r="G6" s="102">
        <v>14</v>
      </c>
      <c r="H6" s="41">
        <f t="shared" si="0"/>
        <v>124</v>
      </c>
      <c r="I6" s="103">
        <f t="shared" si="1"/>
        <v>5</v>
      </c>
    </row>
    <row r="7" spans="1:9" ht="34.5" customHeight="1" x14ac:dyDescent="0.2">
      <c r="A7" s="101" t="s">
        <v>46</v>
      </c>
      <c r="B7" s="102" t="s">
        <v>2</v>
      </c>
      <c r="C7" s="102">
        <v>65</v>
      </c>
      <c r="D7" s="102"/>
      <c r="E7" s="102">
        <v>15</v>
      </c>
      <c r="F7" s="102">
        <v>11</v>
      </c>
      <c r="G7" s="102">
        <v>20</v>
      </c>
      <c r="H7" s="41">
        <f t="shared" si="0"/>
        <v>111</v>
      </c>
      <c r="I7" s="103">
        <f t="shared" si="1"/>
        <v>6</v>
      </c>
    </row>
    <row r="8" spans="1:9" ht="34.5" customHeight="1" x14ac:dyDescent="0.2">
      <c r="A8" s="101" t="s">
        <v>21</v>
      </c>
      <c r="B8" s="102" t="s">
        <v>2</v>
      </c>
      <c r="C8" s="102">
        <v>29</v>
      </c>
      <c r="D8" s="102">
        <v>28</v>
      </c>
      <c r="E8" s="102">
        <v>35</v>
      </c>
      <c r="F8" s="102">
        <v>15</v>
      </c>
      <c r="G8" s="102"/>
      <c r="H8" s="41">
        <f t="shared" si="0"/>
        <v>107</v>
      </c>
      <c r="I8" s="103">
        <f t="shared" si="1"/>
        <v>7</v>
      </c>
    </row>
    <row r="9" spans="1:9" ht="34.5" customHeight="1" x14ac:dyDescent="0.2">
      <c r="A9" s="101" t="s">
        <v>78</v>
      </c>
      <c r="B9" s="102" t="s">
        <v>2</v>
      </c>
      <c r="C9" s="102">
        <v>22</v>
      </c>
      <c r="D9" s="102">
        <v>13</v>
      </c>
      <c r="E9" s="102">
        <v>26</v>
      </c>
      <c r="F9" s="102">
        <v>22</v>
      </c>
      <c r="G9" s="102">
        <v>16</v>
      </c>
      <c r="H9" s="41">
        <f t="shared" si="0"/>
        <v>99</v>
      </c>
      <c r="I9" s="103">
        <f t="shared" si="1"/>
        <v>8</v>
      </c>
    </row>
    <row r="10" spans="1:9" ht="34.5" customHeight="1" x14ac:dyDescent="0.2">
      <c r="A10" s="101" t="s">
        <v>20</v>
      </c>
      <c r="B10" s="102" t="s">
        <v>2</v>
      </c>
      <c r="C10" s="102">
        <v>21</v>
      </c>
      <c r="D10" s="102">
        <v>30</v>
      </c>
      <c r="E10" s="102">
        <v>28</v>
      </c>
      <c r="F10" s="102">
        <v>12</v>
      </c>
      <c r="G10" s="102">
        <v>5</v>
      </c>
      <c r="H10" s="41">
        <f t="shared" si="0"/>
        <v>96</v>
      </c>
      <c r="I10" s="103">
        <f t="shared" si="1"/>
        <v>9</v>
      </c>
    </row>
    <row r="11" spans="1:9" ht="34.5" customHeight="1" x14ac:dyDescent="0.2">
      <c r="A11" s="101" t="s">
        <v>54</v>
      </c>
      <c r="B11" s="102" t="s">
        <v>2</v>
      </c>
      <c r="C11" s="102">
        <v>7</v>
      </c>
      <c r="D11" s="102">
        <v>22</v>
      </c>
      <c r="E11" s="102">
        <v>22</v>
      </c>
      <c r="F11" s="102"/>
      <c r="G11" s="102">
        <v>13</v>
      </c>
      <c r="H11" s="41">
        <f t="shared" si="0"/>
        <v>64</v>
      </c>
      <c r="I11" s="103">
        <f t="shared" si="1"/>
        <v>10</v>
      </c>
    </row>
    <row r="12" spans="1:9" ht="34.5" customHeight="1" x14ac:dyDescent="0.2">
      <c r="A12" s="101" t="s">
        <v>171</v>
      </c>
      <c r="B12" s="102" t="s">
        <v>2</v>
      </c>
      <c r="C12" s="102">
        <v>12</v>
      </c>
      <c r="D12" s="102">
        <v>10</v>
      </c>
      <c r="E12" s="102">
        <v>24</v>
      </c>
      <c r="F12" s="102"/>
      <c r="G12" s="102"/>
      <c r="H12" s="41">
        <f t="shared" si="0"/>
        <v>46</v>
      </c>
      <c r="I12" s="103">
        <f t="shared" si="1"/>
        <v>11</v>
      </c>
    </row>
    <row r="13" spans="1:9" ht="34.5" customHeight="1" x14ac:dyDescent="0.2">
      <c r="A13" s="101" t="s">
        <v>48</v>
      </c>
      <c r="B13" s="102" t="s">
        <v>2</v>
      </c>
      <c r="C13" s="102">
        <v>11</v>
      </c>
      <c r="D13" s="102">
        <v>16</v>
      </c>
      <c r="E13" s="102">
        <v>12</v>
      </c>
      <c r="F13" s="102">
        <v>1</v>
      </c>
      <c r="G13" s="102">
        <v>4</v>
      </c>
      <c r="H13" s="41">
        <f t="shared" si="0"/>
        <v>44</v>
      </c>
      <c r="I13" s="103">
        <f t="shared" si="1"/>
        <v>12</v>
      </c>
    </row>
    <row r="14" spans="1:9" ht="34.5" customHeight="1" x14ac:dyDescent="0.2">
      <c r="A14" s="101" t="s">
        <v>81</v>
      </c>
      <c r="B14" s="102" t="s">
        <v>2</v>
      </c>
      <c r="C14" s="102">
        <v>10</v>
      </c>
      <c r="D14" s="102">
        <v>14</v>
      </c>
      <c r="E14" s="102">
        <v>13</v>
      </c>
      <c r="F14" s="102">
        <v>3</v>
      </c>
      <c r="G14" s="102"/>
      <c r="H14" s="41">
        <f t="shared" si="0"/>
        <v>40</v>
      </c>
      <c r="I14" s="103">
        <f t="shared" si="1"/>
        <v>13</v>
      </c>
    </row>
    <row r="15" spans="1:9" ht="34.5" customHeight="1" x14ac:dyDescent="0.2">
      <c r="A15" s="116" t="s">
        <v>42</v>
      </c>
      <c r="B15" s="102" t="s">
        <v>2</v>
      </c>
      <c r="C15" s="102">
        <v>4</v>
      </c>
      <c r="D15" s="102">
        <v>20</v>
      </c>
      <c r="E15" s="102"/>
      <c r="F15" s="102">
        <v>16</v>
      </c>
      <c r="G15" s="102"/>
      <c r="H15" s="41">
        <f t="shared" si="0"/>
        <v>40</v>
      </c>
      <c r="I15" s="103">
        <f t="shared" si="1"/>
        <v>13</v>
      </c>
    </row>
    <row r="16" spans="1:9" ht="34.5" customHeight="1" x14ac:dyDescent="0.2">
      <c r="A16" s="104" t="s">
        <v>88</v>
      </c>
      <c r="B16" s="102" t="s">
        <v>2</v>
      </c>
      <c r="C16" s="102">
        <v>11</v>
      </c>
      <c r="D16" s="102">
        <v>15</v>
      </c>
      <c r="E16" s="102">
        <v>9</v>
      </c>
      <c r="F16" s="102"/>
      <c r="G16" s="102"/>
      <c r="H16" s="41">
        <f t="shared" si="0"/>
        <v>35</v>
      </c>
      <c r="I16" s="103">
        <f t="shared" si="1"/>
        <v>15</v>
      </c>
    </row>
    <row r="17" spans="1:9" ht="34.5" customHeight="1" x14ac:dyDescent="0.2">
      <c r="A17" s="101" t="s">
        <v>52</v>
      </c>
      <c r="B17" s="102" t="s">
        <v>2</v>
      </c>
      <c r="C17" s="102">
        <v>9</v>
      </c>
      <c r="D17" s="102">
        <v>8</v>
      </c>
      <c r="E17" s="102">
        <v>11</v>
      </c>
      <c r="F17" s="102">
        <v>6</v>
      </c>
      <c r="G17" s="102"/>
      <c r="H17" s="41">
        <f t="shared" si="0"/>
        <v>34</v>
      </c>
      <c r="I17" s="103">
        <f t="shared" si="1"/>
        <v>16</v>
      </c>
    </row>
    <row r="18" spans="1:9" ht="34.5" customHeight="1" x14ac:dyDescent="0.2">
      <c r="A18" s="101" t="s">
        <v>172</v>
      </c>
      <c r="B18" s="102" t="s">
        <v>2</v>
      </c>
      <c r="C18" s="102">
        <v>7</v>
      </c>
      <c r="D18" s="102">
        <v>6</v>
      </c>
      <c r="E18" s="102">
        <v>14</v>
      </c>
      <c r="F18" s="102"/>
      <c r="G18" s="102"/>
      <c r="H18" s="41">
        <f t="shared" si="0"/>
        <v>27</v>
      </c>
      <c r="I18" s="103">
        <f t="shared" si="1"/>
        <v>17</v>
      </c>
    </row>
    <row r="19" spans="1:9" ht="34.5" customHeight="1" x14ac:dyDescent="0.2">
      <c r="A19" s="104" t="s">
        <v>84</v>
      </c>
      <c r="B19" s="102" t="s">
        <v>2</v>
      </c>
      <c r="C19" s="102">
        <v>3</v>
      </c>
      <c r="D19" s="102">
        <v>9</v>
      </c>
      <c r="E19" s="102">
        <v>8</v>
      </c>
      <c r="F19" s="102">
        <v>4</v>
      </c>
      <c r="G19" s="102"/>
      <c r="H19" s="41">
        <f t="shared" si="0"/>
        <v>24</v>
      </c>
      <c r="I19" s="103">
        <f t="shared" si="1"/>
        <v>18</v>
      </c>
    </row>
    <row r="20" spans="1:9" ht="34.5" customHeight="1" x14ac:dyDescent="0.2">
      <c r="A20" s="104" t="s">
        <v>89</v>
      </c>
      <c r="B20" s="102" t="s">
        <v>2</v>
      </c>
      <c r="C20" s="102">
        <v>3</v>
      </c>
      <c r="D20" s="102">
        <v>11</v>
      </c>
      <c r="E20" s="102">
        <v>7</v>
      </c>
      <c r="F20" s="102"/>
      <c r="G20" s="102"/>
      <c r="H20" s="41">
        <f t="shared" si="0"/>
        <v>21</v>
      </c>
      <c r="I20" s="103">
        <f t="shared" si="1"/>
        <v>19</v>
      </c>
    </row>
    <row r="21" spans="1:9" ht="34.5" customHeight="1" x14ac:dyDescent="0.2">
      <c r="A21" s="101" t="s">
        <v>82</v>
      </c>
      <c r="B21" s="102" t="s">
        <v>2</v>
      </c>
      <c r="C21" s="102">
        <v>2</v>
      </c>
      <c r="D21" s="102"/>
      <c r="E21" s="102">
        <v>10</v>
      </c>
      <c r="F21" s="102"/>
      <c r="G21" s="102">
        <v>7</v>
      </c>
      <c r="H21" s="41">
        <f t="shared" si="0"/>
        <v>19</v>
      </c>
      <c r="I21" s="103">
        <f t="shared" si="1"/>
        <v>20</v>
      </c>
    </row>
    <row r="22" spans="1:9" ht="34.5" customHeight="1" x14ac:dyDescent="0.2">
      <c r="A22" s="104" t="s">
        <v>175</v>
      </c>
      <c r="B22" s="102" t="s">
        <v>2</v>
      </c>
      <c r="C22" s="102">
        <v>2</v>
      </c>
      <c r="D22" s="102">
        <v>12</v>
      </c>
      <c r="E22" s="102"/>
      <c r="F22" s="102"/>
      <c r="G22" s="102"/>
      <c r="H22" s="41">
        <f t="shared" si="0"/>
        <v>14</v>
      </c>
      <c r="I22" s="103">
        <f t="shared" si="1"/>
        <v>21</v>
      </c>
    </row>
    <row r="23" spans="1:9" ht="34.5" customHeight="1" x14ac:dyDescent="0.2">
      <c r="A23" s="101" t="s">
        <v>53</v>
      </c>
      <c r="B23" s="102" t="s">
        <v>2</v>
      </c>
      <c r="C23" s="102"/>
      <c r="D23" s="102">
        <v>7</v>
      </c>
      <c r="E23" s="102">
        <v>6</v>
      </c>
      <c r="F23" s="102"/>
      <c r="G23" s="102"/>
      <c r="H23" s="41">
        <f t="shared" si="0"/>
        <v>13</v>
      </c>
      <c r="I23" s="103">
        <f t="shared" si="1"/>
        <v>22</v>
      </c>
    </row>
    <row r="24" spans="1:9" ht="34.5" customHeight="1" x14ac:dyDescent="0.2">
      <c r="A24" s="101" t="s">
        <v>79</v>
      </c>
      <c r="B24" s="102" t="s">
        <v>2</v>
      </c>
      <c r="C24" s="102">
        <v>8</v>
      </c>
      <c r="D24" s="102">
        <v>1</v>
      </c>
      <c r="E24" s="102">
        <v>4</v>
      </c>
      <c r="F24" s="102"/>
      <c r="G24" s="102"/>
      <c r="H24" s="41">
        <f t="shared" si="0"/>
        <v>13</v>
      </c>
      <c r="I24" s="103">
        <f t="shared" si="1"/>
        <v>22</v>
      </c>
    </row>
    <row r="25" spans="1:9" ht="33.75" customHeight="1" x14ac:dyDescent="0.2">
      <c r="A25" s="104" t="s">
        <v>83</v>
      </c>
      <c r="B25" s="102" t="s">
        <v>2</v>
      </c>
      <c r="C25" s="102">
        <v>1</v>
      </c>
      <c r="D25" s="102">
        <v>5</v>
      </c>
      <c r="E25" s="102">
        <v>5</v>
      </c>
      <c r="F25" s="102"/>
      <c r="G25" s="102"/>
      <c r="H25" s="41">
        <f t="shared" si="0"/>
        <v>11</v>
      </c>
      <c r="I25" s="103">
        <f t="shared" si="1"/>
        <v>24</v>
      </c>
    </row>
    <row r="26" spans="1:9" ht="33.75" x14ac:dyDescent="0.2">
      <c r="A26" s="105" t="s">
        <v>127</v>
      </c>
      <c r="B26" s="102" t="s">
        <v>2</v>
      </c>
      <c r="C26" s="102">
        <v>11</v>
      </c>
      <c r="D26" s="102"/>
      <c r="E26" s="102"/>
      <c r="F26" s="102"/>
      <c r="G26" s="102"/>
      <c r="H26" s="41">
        <f t="shared" si="0"/>
        <v>11</v>
      </c>
      <c r="I26" s="103">
        <f t="shared" si="1"/>
        <v>24</v>
      </c>
    </row>
    <row r="27" spans="1:9" ht="33.75" x14ac:dyDescent="0.2">
      <c r="A27" s="105" t="s">
        <v>176</v>
      </c>
      <c r="B27" s="102" t="s">
        <v>2</v>
      </c>
      <c r="C27" s="102"/>
      <c r="D27" s="102">
        <v>4</v>
      </c>
      <c r="E27" s="102"/>
      <c r="F27" s="102"/>
      <c r="G27" s="102"/>
      <c r="H27" s="41">
        <f t="shared" si="0"/>
        <v>4</v>
      </c>
      <c r="I27" s="103">
        <f t="shared" si="1"/>
        <v>26</v>
      </c>
    </row>
    <row r="28" spans="1:9" ht="33.75" x14ac:dyDescent="0.2">
      <c r="A28" s="101" t="s">
        <v>173</v>
      </c>
      <c r="B28" s="102" t="s">
        <v>2</v>
      </c>
      <c r="C28" s="106"/>
      <c r="D28" s="106"/>
      <c r="E28" s="106">
        <v>3</v>
      </c>
      <c r="F28" s="106"/>
      <c r="G28" s="106"/>
      <c r="H28" s="107">
        <f t="shared" si="0"/>
        <v>3</v>
      </c>
      <c r="I28" s="108">
        <f t="shared" si="1"/>
        <v>27</v>
      </c>
    </row>
    <row r="29" spans="1:9" ht="36" customHeight="1" x14ac:dyDescent="0.2">
      <c r="A29" s="109" t="s">
        <v>85</v>
      </c>
      <c r="B29" s="102" t="s">
        <v>2</v>
      </c>
      <c r="C29" s="106"/>
      <c r="D29" s="106">
        <v>3</v>
      </c>
      <c r="E29" s="106"/>
      <c r="F29" s="106"/>
      <c r="G29" s="106"/>
      <c r="H29" s="107">
        <f t="shared" si="0"/>
        <v>3</v>
      </c>
      <c r="I29" s="108">
        <f t="shared" si="1"/>
        <v>27</v>
      </c>
    </row>
    <row r="30" spans="1:9" ht="36" customHeight="1" x14ac:dyDescent="0.2">
      <c r="A30" s="101" t="s">
        <v>183</v>
      </c>
      <c r="B30" s="102" t="s">
        <v>2</v>
      </c>
      <c r="C30" s="106"/>
      <c r="D30" s="106"/>
      <c r="E30" s="106">
        <v>2</v>
      </c>
      <c r="F30" s="106"/>
      <c r="G30" s="106"/>
      <c r="H30" s="107">
        <f t="shared" si="0"/>
        <v>2</v>
      </c>
      <c r="I30" s="108">
        <f t="shared" si="1"/>
        <v>29</v>
      </c>
    </row>
    <row r="31" spans="1:9" ht="33.75" x14ac:dyDescent="0.2">
      <c r="A31" s="110" t="s">
        <v>182</v>
      </c>
      <c r="B31" s="102" t="s">
        <v>2</v>
      </c>
      <c r="C31" s="106"/>
      <c r="D31" s="106">
        <v>2</v>
      </c>
      <c r="E31" s="106"/>
      <c r="F31" s="106"/>
      <c r="G31" s="106"/>
      <c r="H31" s="107">
        <f t="shared" si="0"/>
        <v>2</v>
      </c>
      <c r="I31" s="108">
        <f t="shared" si="1"/>
        <v>29</v>
      </c>
    </row>
    <row r="32" spans="1:9" ht="33.75" x14ac:dyDescent="0.2">
      <c r="A32" s="105" t="s">
        <v>128</v>
      </c>
      <c r="B32" s="102" t="s">
        <v>2</v>
      </c>
      <c r="C32" s="106">
        <v>2</v>
      </c>
      <c r="D32" s="106"/>
      <c r="E32" s="106"/>
      <c r="F32" s="106"/>
      <c r="G32" s="106"/>
      <c r="H32" s="107">
        <f t="shared" si="0"/>
        <v>2</v>
      </c>
      <c r="I32" s="108">
        <f t="shared" si="1"/>
        <v>29</v>
      </c>
    </row>
    <row r="33" spans="1:9" ht="33.75" x14ac:dyDescent="0.2">
      <c r="A33" s="105" t="s">
        <v>174</v>
      </c>
      <c r="B33" s="102" t="s">
        <v>2</v>
      </c>
      <c r="C33" s="106"/>
      <c r="D33" s="106"/>
      <c r="E33" s="106">
        <v>1</v>
      </c>
      <c r="F33" s="106"/>
      <c r="G33" s="106"/>
      <c r="H33" s="107">
        <f t="shared" si="0"/>
        <v>1</v>
      </c>
      <c r="I33" s="108">
        <f t="shared" si="1"/>
        <v>32</v>
      </c>
    </row>
    <row r="34" spans="1:9" ht="24" customHeight="1" x14ac:dyDescent="0.2">
      <c r="A34" s="111"/>
      <c r="B34" s="106" t="s">
        <v>2</v>
      </c>
      <c r="C34" s="106"/>
      <c r="D34" s="106"/>
      <c r="E34" s="106"/>
      <c r="F34" s="106"/>
      <c r="G34" s="106"/>
      <c r="H34" s="112">
        <f t="shared" si="0"/>
        <v>0</v>
      </c>
      <c r="I34" s="113">
        <f t="shared" si="1"/>
        <v>33</v>
      </c>
    </row>
  </sheetData>
  <pageMargins left="0.7" right="0.7" top="0.75" bottom="0.75" header="0.3" footer="0.3"/>
  <pageSetup paperSize="9" scale="67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Лист с подписью</vt:lpstr>
      <vt:lpstr>Женщины</vt:lpstr>
      <vt:lpstr>Общ. Ж</vt:lpstr>
      <vt:lpstr>Ю-ки</vt:lpstr>
      <vt:lpstr>Дев</vt:lpstr>
      <vt:lpstr>МС</vt:lpstr>
      <vt:lpstr>Мужчины</vt:lpstr>
      <vt:lpstr>Общ. М</vt:lpstr>
      <vt:lpstr>Ю-ры</vt:lpstr>
      <vt:lpstr>Ю-ши</vt:lpstr>
      <vt:lpstr>Дев!Область_печати</vt:lpstr>
      <vt:lpstr>Женщины!Область_печати</vt:lpstr>
      <vt:lpstr>'Лист с подписью'!Область_печати</vt:lpstr>
      <vt:lpstr>Мужчины!Область_печати</vt:lpstr>
      <vt:lpstr>'Общ. Ж'!Область_печати</vt:lpstr>
      <vt:lpstr>'Общ. М'!Область_печати</vt:lpstr>
      <vt:lpstr>'Ю-ки'!Область_печати</vt:lpstr>
      <vt:lpstr>'Ю-ры'!Область_печати</vt:lpstr>
      <vt:lpstr>'Ю-ши'!Область_печати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revision>0</cp:revision>
  <cp:lastPrinted>2022-03-09T07:17:35Z</cp:lastPrinted>
  <dcterms:created xsi:type="dcterms:W3CDTF">2012-07-04T06:40:58Z</dcterms:created>
  <dcterms:modified xsi:type="dcterms:W3CDTF">2024-04-17T10:14:41Z</dcterms:modified>
</cp:coreProperties>
</file>