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устафин\Ген сек\2024\Апрель 2024\Вопрос 3 Утверждение рейтинга\"/>
    </mc:Choice>
  </mc:AlternateContent>
  <xr:revisionPtr revIDLastSave="0" documentId="8_{23119438-D00B-4649-8F66-89CFE8867A22}" xr6:coauthVersionLast="45" xr6:coauthVersionMax="45" xr10:uidLastSave="{00000000-0000-0000-0000-000000000000}"/>
  <bookViews>
    <workbookView xWindow="-120" yWindow="-120" windowWidth="29040" windowHeight="15720" tabRatio="688" activeTab="12" xr2:uid="{00000000-000D-0000-FFFF-FFFF00000000}"/>
  </bookViews>
  <sheets>
    <sheet name="Лист с подписью" sheetId="13" r:id="rId1"/>
    <sheet name="МИ Ж" sheetId="29" r:id="rId2"/>
    <sheet name="МГ Ж" sheetId="31" r:id="rId3"/>
    <sheet name="КР Ж" sheetId="18" r:id="rId4"/>
    <sheet name="О.З. Ж" sheetId="23" r:id="rId5"/>
    <sheet name="Ю-ки" sheetId="25" r:id="rId6"/>
    <sheet name="Д-ки" sheetId="27" r:id="rId7"/>
    <sheet name="МИ М" sheetId="30" r:id="rId8"/>
    <sheet name="МГ М" sheetId="32" r:id="rId9"/>
    <sheet name="КР М" sheetId="19" r:id="rId10"/>
    <sheet name="О.З. М" sheetId="24" r:id="rId11"/>
    <sheet name="Ю-ры" sheetId="26" r:id="rId12"/>
    <sheet name="Ю-ши" sheetId="28" r:id="rId13"/>
  </sheets>
  <definedNames>
    <definedName name="_xlnm._FilterDatabase" localSheetId="6" hidden="1">'Д-ки'!$A$2:$I$2</definedName>
    <definedName name="_xlnm._FilterDatabase" localSheetId="9" hidden="1">'КР М'!$A$2:$O$2</definedName>
    <definedName name="_xlnm._FilterDatabase" localSheetId="4" hidden="1">'О.З. Ж'!$A$3:$G$46</definedName>
    <definedName name="_xlnm._FilterDatabase" localSheetId="10" hidden="1">'О.З. М'!$A$2:$G$2</definedName>
    <definedName name="_xlnm._FilterDatabase" localSheetId="5" hidden="1">'Ю-ки'!$A$2:$H$2</definedName>
    <definedName name="_xlnm._FilterDatabase" localSheetId="11" hidden="1">'Ю-ры'!$A$2:$H$2</definedName>
    <definedName name="_xlnm._FilterDatabase" localSheetId="12" hidden="1">'Ю-ши'!$A$2:$I$2</definedName>
    <definedName name="Print_Area_1">#REF!</definedName>
    <definedName name="_xlnm.Print_Area" localSheetId="6">'Д-ки'!$A$1:$I$24</definedName>
    <definedName name="_xlnm.Print_Area" localSheetId="3">'КР Ж'!$A$1:$O$45</definedName>
    <definedName name="_xlnm.Print_Area" localSheetId="9">'КР М'!$A$1:$O$64</definedName>
    <definedName name="_xlnm.Print_Area" localSheetId="0">'Лист с подписью'!$A$1:$K$59</definedName>
    <definedName name="_xlnm.Print_Area" localSheetId="4">'О.З. Ж'!$A$1:$G$47</definedName>
    <definedName name="_xlnm.Print_Area" localSheetId="10">'О.З. М'!$A$1:$G$64</definedName>
    <definedName name="_xlnm.Print_Area" localSheetId="5">'Ю-ки'!$A$1:$H$28</definedName>
    <definedName name="_xlnm.Print_Area" localSheetId="11">'Ю-ры'!$A$1:$H$43</definedName>
    <definedName name="_xlnm.Print_Area" localSheetId="12">'Ю-ши'!$A$1:$I$32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" i="28" l="1"/>
  <c r="H35" i="28"/>
  <c r="H36" i="28"/>
  <c r="H37" i="28"/>
  <c r="H38" i="28"/>
  <c r="H39" i="28"/>
  <c r="H40" i="28"/>
  <c r="H41" i="28"/>
  <c r="H42" i="28"/>
  <c r="H43" i="28"/>
  <c r="H21" i="27"/>
  <c r="H20" i="27"/>
  <c r="H11" i="27"/>
  <c r="H14" i="27"/>
  <c r="H13" i="27"/>
  <c r="H18" i="27"/>
  <c r="H15" i="27"/>
  <c r="H22" i="27"/>
  <c r="H23" i="27"/>
  <c r="H10" i="27" l="1"/>
  <c r="H17" i="27"/>
  <c r="F31" i="23" l="1"/>
  <c r="F6" i="24"/>
  <c r="F5" i="23"/>
  <c r="F7" i="23"/>
  <c r="F6" i="23"/>
  <c r="F9" i="23" l="1"/>
  <c r="F11" i="23"/>
  <c r="F8" i="23"/>
  <c r="F18" i="23"/>
  <c r="F47" i="23"/>
  <c r="F4" i="24"/>
  <c r="F7" i="24"/>
  <c r="F12" i="24"/>
  <c r="F8" i="24"/>
  <c r="F9" i="24"/>
  <c r="F10" i="24"/>
  <c r="F11" i="24"/>
  <c r="F62" i="24"/>
  <c r="F59" i="24"/>
  <c r="F63" i="24"/>
  <c r="F64" i="24"/>
  <c r="N44" i="18"/>
  <c r="N45" i="19"/>
  <c r="N48" i="19"/>
  <c r="N50" i="19"/>
  <c r="N51" i="19"/>
  <c r="N52" i="19"/>
  <c r="N59" i="19"/>
  <c r="N68" i="19"/>
  <c r="E22" i="32" l="1"/>
  <c r="E19" i="32"/>
  <c r="E20" i="32"/>
  <c r="E14" i="32"/>
  <c r="E21" i="32"/>
  <c r="E23" i="32"/>
  <c r="E17" i="32"/>
  <c r="E15" i="32"/>
  <c r="E16" i="32"/>
  <c r="E18" i="32"/>
  <c r="E12" i="32"/>
  <c r="E11" i="32"/>
  <c r="E10" i="32"/>
  <c r="E8" i="32"/>
  <c r="E6" i="32"/>
  <c r="E13" i="32"/>
  <c r="E7" i="32"/>
  <c r="E4" i="32"/>
  <c r="E9" i="32"/>
  <c r="E5" i="32"/>
  <c r="E3" i="32"/>
  <c r="E17" i="31"/>
  <c r="E20" i="31"/>
  <c r="E19" i="31"/>
  <c r="E12" i="31"/>
  <c r="E23" i="31"/>
  <c r="E22" i="31"/>
  <c r="E7" i="31"/>
  <c r="E21" i="31"/>
  <c r="E14" i="31"/>
  <c r="E9" i="31"/>
  <c r="E15" i="31"/>
  <c r="E16" i="31"/>
  <c r="E11" i="31"/>
  <c r="E10" i="31"/>
  <c r="E8" i="31"/>
  <c r="E18" i="31"/>
  <c r="E13" i="31"/>
  <c r="E4" i="31"/>
  <c r="E6" i="31"/>
  <c r="E5" i="31"/>
  <c r="E3" i="31"/>
  <c r="E40" i="30"/>
  <c r="E42" i="30"/>
  <c r="E39" i="30"/>
  <c r="E38" i="30"/>
  <c r="E37" i="30"/>
  <c r="E36" i="30"/>
  <c r="E31" i="30"/>
  <c r="E41" i="30"/>
  <c r="E35" i="30"/>
  <c r="E32" i="30"/>
  <c r="E43" i="30"/>
  <c r="E33" i="30"/>
  <c r="E28" i="30"/>
  <c r="E25" i="30"/>
  <c r="E34" i="30"/>
  <c r="E24" i="30"/>
  <c r="E27" i="30"/>
  <c r="E30" i="30"/>
  <c r="E23" i="30"/>
  <c r="E22" i="30"/>
  <c r="E26" i="30"/>
  <c r="E20" i="30"/>
  <c r="E21" i="30"/>
  <c r="E16" i="30"/>
  <c r="E18" i="30"/>
  <c r="E29" i="30"/>
  <c r="E17" i="30"/>
  <c r="E19" i="30"/>
  <c r="E14" i="30"/>
  <c r="E9" i="30"/>
  <c r="E15" i="30"/>
  <c r="E13" i="30"/>
  <c r="E12" i="30"/>
  <c r="E8" i="30"/>
  <c r="E10" i="30"/>
  <c r="E4" i="30"/>
  <c r="E5" i="30"/>
  <c r="E11" i="30"/>
  <c r="E7" i="30"/>
  <c r="E3" i="30"/>
  <c r="E6" i="30"/>
  <c r="E16" i="29"/>
  <c r="E21" i="29"/>
  <c r="E20" i="29"/>
  <c r="E18" i="29"/>
  <c r="E19" i="29"/>
  <c r="E14" i="29"/>
  <c r="E15" i="29"/>
  <c r="E17" i="29"/>
  <c r="E12" i="29"/>
  <c r="E13" i="29"/>
  <c r="E10" i="29"/>
  <c r="E8" i="29"/>
  <c r="E11" i="29"/>
  <c r="E6" i="29"/>
  <c r="E9" i="29"/>
  <c r="E7" i="29"/>
  <c r="E5" i="29"/>
  <c r="E4" i="29"/>
  <c r="E3" i="29"/>
  <c r="F8" i="31" l="1"/>
  <c r="F14" i="31"/>
  <c r="F15" i="31"/>
  <c r="F21" i="31"/>
  <c r="F23" i="31"/>
  <c r="F6" i="31"/>
  <c r="F12" i="31"/>
  <c r="F11" i="32"/>
  <c r="F4" i="32"/>
  <c r="F6" i="32"/>
  <c r="F17" i="31"/>
  <c r="F9" i="31"/>
  <c r="F20" i="31"/>
  <c r="F10" i="31"/>
  <c r="F7" i="31"/>
  <c r="F3" i="31"/>
  <c r="F11" i="31"/>
  <c r="F19" i="31"/>
  <c r="F22" i="31"/>
  <c r="F4" i="31"/>
  <c r="F18" i="31"/>
  <c r="F5" i="31"/>
  <c r="F13" i="31"/>
  <c r="F16" i="31"/>
  <c r="F18" i="32"/>
  <c r="F20" i="32"/>
  <c r="F3" i="32"/>
  <c r="F8" i="32"/>
  <c r="F16" i="32"/>
  <c r="F5" i="32"/>
  <c r="F7" i="32"/>
  <c r="F12" i="32"/>
  <c r="F15" i="32"/>
  <c r="F21" i="32"/>
  <c r="F22" i="32"/>
  <c r="F19" i="32"/>
  <c r="F9" i="32"/>
  <c r="F13" i="32"/>
  <c r="F10" i="32"/>
  <c r="F17" i="32"/>
  <c r="F23" i="32"/>
  <c r="F14" i="32"/>
  <c r="F11" i="30"/>
  <c r="F23" i="30"/>
  <c r="F25" i="30"/>
  <c r="F5" i="30"/>
  <c r="F14" i="30"/>
  <c r="F20" i="30"/>
  <c r="F41" i="30"/>
  <c r="F3" i="30"/>
  <c r="F19" i="30"/>
  <c r="F16" i="30"/>
  <c r="F34" i="30"/>
  <c r="F8" i="30"/>
  <c r="F9" i="30"/>
  <c r="F21" i="30"/>
  <c r="F27" i="30"/>
  <c r="F40" i="30"/>
  <c r="F12" i="30"/>
  <c r="F18" i="30"/>
  <c r="F33" i="30"/>
  <c r="F10" i="30"/>
  <c r="F15" i="30"/>
  <c r="F17" i="30"/>
  <c r="F22" i="30"/>
  <c r="F30" i="30"/>
  <c r="F43" i="30"/>
  <c r="F24" i="30"/>
  <c r="F42" i="30"/>
  <c r="F26" i="30"/>
  <c r="F29" i="30"/>
  <c r="F39" i="30"/>
  <c r="F31" i="30"/>
  <c r="F37" i="30"/>
  <c r="F7" i="30"/>
  <c r="F32" i="30"/>
  <c r="F35" i="30"/>
  <c r="F4" i="30"/>
  <c r="F28" i="30"/>
  <c r="F36" i="30"/>
  <c r="F13" i="30"/>
  <c r="F6" i="30"/>
  <c r="F38" i="30"/>
  <c r="F4" i="29"/>
  <c r="F10" i="29"/>
  <c r="F15" i="29"/>
  <c r="F20" i="29"/>
  <c r="F21" i="29"/>
  <c r="F5" i="29"/>
  <c r="F6" i="29"/>
  <c r="F13" i="29"/>
  <c r="F14" i="29"/>
  <c r="F16" i="29"/>
  <c r="F7" i="29"/>
  <c r="F11" i="29"/>
  <c r="F12" i="29"/>
  <c r="F19" i="29"/>
  <c r="F3" i="29"/>
  <c r="F9" i="29"/>
  <c r="F8" i="29"/>
  <c r="F17" i="29"/>
  <c r="F18" i="29"/>
  <c r="N31" i="18"/>
  <c r="N27" i="18"/>
  <c r="N21" i="18"/>
  <c r="N28" i="18"/>
  <c r="N26" i="18"/>
  <c r="N30" i="18"/>
  <c r="N43" i="19" l="1"/>
  <c r="N44" i="19"/>
  <c r="N25" i="19"/>
  <c r="N61" i="19"/>
  <c r="N53" i="19"/>
  <c r="N43" i="18"/>
  <c r="N36" i="18"/>
  <c r="N16" i="18"/>
  <c r="N34" i="18"/>
  <c r="H9" i="27" l="1"/>
  <c r="H24" i="27"/>
  <c r="F46" i="23"/>
  <c r="N32" i="18" l="1"/>
  <c r="N40" i="19"/>
  <c r="N67" i="19"/>
  <c r="N22" i="19"/>
  <c r="N36" i="19"/>
  <c r="N4" i="19"/>
  <c r="N6" i="19"/>
  <c r="N16" i="19"/>
  <c r="N29" i="18"/>
  <c r="N40" i="18"/>
  <c r="H8" i="28" l="1"/>
  <c r="H3" i="28"/>
  <c r="H11" i="28"/>
  <c r="H4" i="28"/>
  <c r="H10" i="28"/>
  <c r="H5" i="28"/>
  <c r="H12" i="28"/>
  <c r="H16" i="28"/>
  <c r="H7" i="28"/>
  <c r="H20" i="28"/>
  <c r="H9" i="28"/>
  <c r="H17" i="28"/>
  <c r="H18" i="28"/>
  <c r="H29" i="28"/>
  <c r="H23" i="28"/>
  <c r="H31" i="28"/>
  <c r="H25" i="28"/>
  <c r="H19" i="28"/>
  <c r="H26" i="28"/>
  <c r="H33" i="28"/>
  <c r="H30" i="28"/>
  <c r="H22" i="28"/>
  <c r="H28" i="28"/>
  <c r="H13" i="28"/>
  <c r="H14" i="28"/>
  <c r="H15" i="28"/>
  <c r="H21" i="28"/>
  <c r="H24" i="28"/>
  <c r="H27" i="28"/>
  <c r="H32" i="28"/>
  <c r="H6" i="28"/>
  <c r="G14" i="26"/>
  <c r="G3" i="26"/>
  <c r="G7" i="26"/>
  <c r="G5" i="26"/>
  <c r="G6" i="26"/>
  <c r="G8" i="26"/>
  <c r="G9" i="26"/>
  <c r="G10" i="26"/>
  <c r="G13" i="26"/>
  <c r="G23" i="26"/>
  <c r="G12" i="26"/>
  <c r="G17" i="26"/>
  <c r="G11" i="26"/>
  <c r="G21" i="26"/>
  <c r="G15" i="26"/>
  <c r="G38" i="26"/>
  <c r="G31" i="26"/>
  <c r="G16" i="26"/>
  <c r="G18" i="26"/>
  <c r="G27" i="26"/>
  <c r="G35" i="26"/>
  <c r="G32" i="26"/>
  <c r="G40" i="26"/>
  <c r="G26" i="26"/>
  <c r="G37" i="26"/>
  <c r="G29" i="26"/>
  <c r="G28" i="26"/>
  <c r="G33" i="26"/>
  <c r="G25" i="26"/>
  <c r="G30" i="26"/>
  <c r="G43" i="26"/>
  <c r="G39" i="26"/>
  <c r="G42" i="26"/>
  <c r="G34" i="26"/>
  <c r="G19" i="26"/>
  <c r="G22" i="26"/>
  <c r="G46" i="26"/>
  <c r="G24" i="26"/>
  <c r="G41" i="26"/>
  <c r="G20" i="26"/>
  <c r="G36" i="26"/>
  <c r="G44" i="26"/>
  <c r="G45" i="26"/>
  <c r="G4" i="26"/>
  <c r="N11" i="19"/>
  <c r="N32" i="19"/>
  <c r="N13" i="19"/>
  <c r="N26" i="19"/>
  <c r="N15" i="19"/>
  <c r="N20" i="19"/>
  <c r="N7" i="19"/>
  <c r="N21" i="19"/>
  <c r="N60" i="19"/>
  <c r="N19" i="19"/>
  <c r="N24" i="19"/>
  <c r="N23" i="19"/>
  <c r="N3" i="19"/>
  <c r="N12" i="19"/>
  <c r="N54" i="19"/>
  <c r="N35" i="19"/>
  <c r="N14" i="19"/>
  <c r="N5" i="19"/>
  <c r="N18" i="19"/>
  <c r="N10" i="19"/>
  <c r="N34" i="19"/>
  <c r="N27" i="19"/>
  <c r="N9" i="19"/>
  <c r="N55" i="19"/>
  <c r="N58" i="19"/>
  <c r="N8" i="19"/>
  <c r="N63" i="19"/>
  <c r="N31" i="19"/>
  <c r="N57" i="19"/>
  <c r="N41" i="19"/>
  <c r="N65" i="19"/>
  <c r="N62" i="19"/>
  <c r="N37" i="19"/>
  <c r="N38" i="19"/>
  <c r="N29" i="19"/>
  <c r="N33" i="19"/>
  <c r="N42" i="19"/>
  <c r="N28" i="19"/>
  <c r="N39" i="19"/>
  <c r="N30" i="19"/>
  <c r="N66" i="19"/>
  <c r="N47" i="19"/>
  <c r="N46" i="19"/>
  <c r="N17" i="19"/>
  <c r="N49" i="19"/>
  <c r="N56" i="19"/>
  <c r="N64" i="19"/>
  <c r="N33" i="18"/>
  <c r="N3" i="18"/>
  <c r="H3" i="27"/>
  <c r="H5" i="27"/>
  <c r="H6" i="27"/>
  <c r="H7" i="27"/>
  <c r="H8" i="27"/>
  <c r="H16" i="27"/>
  <c r="H4" i="27"/>
  <c r="H19" i="27"/>
  <c r="H12" i="27"/>
  <c r="G29" i="25"/>
  <c r="G30" i="25"/>
  <c r="G31" i="25"/>
  <c r="G11" i="25"/>
  <c r="G6" i="25"/>
  <c r="G9" i="25"/>
  <c r="G4" i="25"/>
  <c r="G15" i="25"/>
  <c r="G5" i="25"/>
  <c r="G7" i="25"/>
  <c r="G20" i="25"/>
  <c r="G17" i="25"/>
  <c r="G16" i="25"/>
  <c r="G8" i="25"/>
  <c r="G13" i="25"/>
  <c r="G10" i="25"/>
  <c r="G21" i="25"/>
  <c r="G24" i="25"/>
  <c r="G23" i="25"/>
  <c r="G25" i="25"/>
  <c r="G22" i="25"/>
  <c r="G19" i="25"/>
  <c r="G28" i="25"/>
  <c r="G26" i="25"/>
  <c r="G14" i="25"/>
  <c r="G27" i="25"/>
  <c r="G18" i="25"/>
  <c r="G12" i="25"/>
  <c r="G3" i="25"/>
  <c r="F43" i="24"/>
  <c r="F44" i="24"/>
  <c r="F18" i="24"/>
  <c r="F3" i="24"/>
  <c r="F23" i="24"/>
  <c r="F37" i="24"/>
  <c r="F26" i="24"/>
  <c r="F54" i="24"/>
  <c r="F57" i="24"/>
  <c r="F40" i="24"/>
  <c r="F58" i="24"/>
  <c r="F17" i="24"/>
  <c r="F53" i="24"/>
  <c r="F27" i="24"/>
  <c r="F30" i="24"/>
  <c r="F61" i="24"/>
  <c r="F32" i="24"/>
  <c r="F47" i="24"/>
  <c r="F25" i="24"/>
  <c r="F52" i="24"/>
  <c r="F50" i="24"/>
  <c r="F15" i="24"/>
  <c r="F51" i="24"/>
  <c r="F14" i="24"/>
  <c r="F13" i="24"/>
  <c r="F33" i="24"/>
  <c r="F31" i="24"/>
  <c r="F60" i="24"/>
  <c r="F21" i="24"/>
  <c r="F35" i="24"/>
  <c r="F36" i="24"/>
  <c r="F41" i="24"/>
  <c r="F5" i="24"/>
  <c r="F28" i="24"/>
  <c r="F56" i="24"/>
  <c r="F55" i="24"/>
  <c r="F39" i="24"/>
  <c r="F22" i="24"/>
  <c r="F24" i="24"/>
  <c r="F48" i="24"/>
  <c r="F16" i="24"/>
  <c r="F49" i="24"/>
  <c r="F29" i="24"/>
  <c r="F42" i="24"/>
  <c r="F38" i="24"/>
  <c r="F46" i="24"/>
  <c r="F20" i="24"/>
  <c r="F34" i="24"/>
  <c r="F45" i="24"/>
  <c r="F19" i="24"/>
  <c r="F20" i="23"/>
  <c r="F17" i="23"/>
  <c r="F27" i="23"/>
  <c r="F30" i="23"/>
  <c r="F16" i="23"/>
  <c r="F29" i="23"/>
  <c r="F34" i="23"/>
  <c r="F42" i="23"/>
  <c r="F33" i="23"/>
  <c r="F45" i="23"/>
  <c r="F32" i="23"/>
  <c r="F14" i="23"/>
  <c r="F25" i="23"/>
  <c r="F40" i="23"/>
  <c r="F13" i="23"/>
  <c r="F22" i="23"/>
  <c r="F38" i="23"/>
  <c r="F35" i="23"/>
  <c r="F23" i="23"/>
  <c r="F36" i="23"/>
  <c r="F21" i="23"/>
  <c r="F41" i="23"/>
  <c r="F28" i="23"/>
  <c r="F4" i="23"/>
  <c r="F37" i="23"/>
  <c r="F43" i="23"/>
  <c r="F15" i="23"/>
  <c r="F39" i="23"/>
  <c r="F26" i="23"/>
  <c r="F10" i="23"/>
  <c r="F12" i="23"/>
  <c r="F19" i="23"/>
  <c r="F44" i="23"/>
  <c r="F24" i="23"/>
  <c r="N38" i="18"/>
  <c r="N5" i="18"/>
  <c r="N24" i="18"/>
  <c r="I37" i="28" l="1"/>
  <c r="I39" i="28"/>
  <c r="I43" i="28"/>
  <c r="I35" i="28"/>
  <c r="I41" i="28"/>
  <c r="I38" i="28"/>
  <c r="I34" i="28"/>
  <c r="I36" i="28"/>
  <c r="I42" i="28"/>
  <c r="I40" i="28"/>
  <c r="I20" i="27"/>
  <c r="I21" i="27"/>
  <c r="I22" i="27"/>
  <c r="I14" i="27"/>
  <c r="I15" i="27"/>
  <c r="I11" i="27"/>
  <c r="I18" i="27"/>
  <c r="I13" i="27"/>
  <c r="I23" i="27"/>
  <c r="I10" i="27"/>
  <c r="I17" i="27"/>
  <c r="H45" i="26"/>
  <c r="G31" i="23"/>
  <c r="G6" i="24"/>
  <c r="G6" i="23"/>
  <c r="G7" i="23"/>
  <c r="G9" i="23"/>
  <c r="G5" i="23"/>
  <c r="G47" i="23"/>
  <c r="G11" i="23"/>
  <c r="G8" i="23"/>
  <c r="G18" i="23"/>
  <c r="G11" i="24"/>
  <c r="G8" i="24"/>
  <c r="G12" i="24"/>
  <c r="G7" i="24"/>
  <c r="G4" i="24"/>
  <c r="G10" i="24"/>
  <c r="G9" i="24"/>
  <c r="G63" i="24"/>
  <c r="G64" i="24"/>
  <c r="G62" i="24"/>
  <c r="G59" i="24"/>
  <c r="O6" i="19"/>
  <c r="O17" i="19"/>
  <c r="O30" i="19"/>
  <c r="O33" i="19"/>
  <c r="O55" i="19"/>
  <c r="O35" i="19"/>
  <c r="O26" i="19"/>
  <c r="O46" i="19"/>
  <c r="O39" i="19"/>
  <c r="O29" i="19"/>
  <c r="O65" i="19"/>
  <c r="O63" i="19"/>
  <c r="O9" i="19"/>
  <c r="O18" i="19"/>
  <c r="O54" i="19"/>
  <c r="O24" i="19"/>
  <c r="O7" i="19"/>
  <c r="O13" i="19"/>
  <c r="O4" i="19"/>
  <c r="O31" i="19"/>
  <c r="O23" i="19"/>
  <c r="O28" i="19"/>
  <c r="O38" i="19"/>
  <c r="O41" i="19"/>
  <c r="O8" i="19"/>
  <c r="O27" i="19"/>
  <c r="O5" i="19"/>
  <c r="O12" i="19"/>
  <c r="O19" i="19"/>
  <c r="O20" i="19"/>
  <c r="O32" i="19"/>
  <c r="O62" i="19"/>
  <c r="O10" i="19"/>
  <c r="O21" i="19"/>
  <c r="O47" i="19"/>
  <c r="O66" i="19"/>
  <c r="O42" i="19"/>
  <c r="O37" i="19"/>
  <c r="O57" i="19"/>
  <c r="O58" i="19"/>
  <c r="O34" i="19"/>
  <c r="O14" i="19"/>
  <c r="O45" i="19"/>
  <c r="O48" i="19"/>
  <c r="O59" i="19"/>
  <c r="O43" i="19"/>
  <c r="O67" i="19"/>
  <c r="O53" i="19"/>
  <c r="O61" i="19"/>
  <c r="O68" i="19"/>
  <c r="O22" i="19"/>
  <c r="O36" i="19"/>
  <c r="O3" i="19"/>
  <c r="O64" i="19"/>
  <c r="O50" i="19"/>
  <c r="O51" i="19"/>
  <c r="O40" i="19"/>
  <c r="O44" i="19"/>
  <c r="O25" i="19"/>
  <c r="O52" i="19"/>
  <c r="O56" i="19"/>
  <c r="O49" i="19"/>
  <c r="O60" i="19"/>
  <c r="O15" i="19"/>
  <c r="O11" i="19"/>
  <c r="O16" i="19"/>
  <c r="I9" i="27"/>
  <c r="I24" i="27"/>
  <c r="G46" i="23"/>
  <c r="I6" i="28"/>
  <c r="H44" i="26"/>
  <c r="H36" i="26"/>
  <c r="H41" i="26"/>
  <c r="H19" i="26"/>
  <c r="H43" i="26"/>
  <c r="H28" i="26"/>
  <c r="H40" i="26"/>
  <c r="H18" i="26"/>
  <c r="H15" i="26"/>
  <c r="H12" i="26"/>
  <c r="H9" i="26"/>
  <c r="H7" i="26"/>
  <c r="I21" i="28"/>
  <c r="I33" i="28"/>
  <c r="I31" i="28"/>
  <c r="I17" i="28"/>
  <c r="I16" i="28"/>
  <c r="I4" i="28"/>
  <c r="H24" i="26"/>
  <c r="H34" i="26"/>
  <c r="H30" i="26"/>
  <c r="H29" i="26"/>
  <c r="H32" i="26"/>
  <c r="H16" i="26"/>
  <c r="H21" i="26"/>
  <c r="H23" i="26"/>
  <c r="H8" i="26"/>
  <c r="H3" i="26"/>
  <c r="I32" i="28"/>
  <c r="I15" i="28"/>
  <c r="I28" i="28"/>
  <c r="I26" i="28"/>
  <c r="I23" i="28"/>
  <c r="I9" i="28"/>
  <c r="I12" i="28"/>
  <c r="I11" i="28"/>
  <c r="H46" i="26"/>
  <c r="H42" i="26"/>
  <c r="H25" i="26"/>
  <c r="H37" i="26"/>
  <c r="H35" i="26"/>
  <c r="H31" i="26"/>
  <c r="H11" i="26"/>
  <c r="H13" i="26"/>
  <c r="H6" i="26"/>
  <c r="H14" i="26"/>
  <c r="I27" i="28"/>
  <c r="I14" i="28"/>
  <c r="I30" i="28"/>
  <c r="I19" i="28"/>
  <c r="I29" i="28"/>
  <c r="I20" i="28"/>
  <c r="I5" i="28"/>
  <c r="I3" i="28"/>
  <c r="H4" i="26"/>
  <c r="H20" i="26"/>
  <c r="H22" i="26"/>
  <c r="H39" i="26"/>
  <c r="H33" i="26"/>
  <c r="H26" i="26"/>
  <c r="H27" i="26"/>
  <c r="H38" i="26"/>
  <c r="H17" i="26"/>
  <c r="H10" i="26"/>
  <c r="H5" i="26"/>
  <c r="I24" i="28"/>
  <c r="I13" i="28"/>
  <c r="I22" i="28"/>
  <c r="I25" i="28"/>
  <c r="I18" i="28"/>
  <c r="I7" i="28"/>
  <c r="I10" i="28"/>
  <c r="I8" i="28"/>
  <c r="G43" i="24"/>
  <c r="G48" i="24"/>
  <c r="G34" i="24"/>
  <c r="G20" i="24"/>
  <c r="G38" i="24"/>
  <c r="G29" i="24"/>
  <c r="G24" i="24"/>
  <c r="G39" i="24"/>
  <c r="G5" i="24"/>
  <c r="G31" i="24"/>
  <c r="G14" i="24"/>
  <c r="G47" i="24"/>
  <c r="G61" i="24"/>
  <c r="G30" i="24"/>
  <c r="G57" i="24"/>
  <c r="G23" i="24"/>
  <c r="G44" i="24"/>
  <c r="G19" i="24"/>
  <c r="G16" i="24"/>
  <c r="G45" i="24"/>
  <c r="G42" i="24"/>
  <c r="G28" i="24"/>
  <c r="G60" i="24"/>
  <c r="G13" i="24"/>
  <c r="G15" i="24"/>
  <c r="G25" i="24"/>
  <c r="G17" i="24"/>
  <c r="G40" i="24"/>
  <c r="G37" i="24"/>
  <c r="G49" i="24"/>
  <c r="G46" i="24"/>
  <c r="G56" i="24"/>
  <c r="G36" i="24"/>
  <c r="G21" i="24"/>
  <c r="G33" i="24"/>
  <c r="G51" i="24"/>
  <c r="G52" i="24"/>
  <c r="G32" i="24"/>
  <c r="G53" i="24"/>
  <c r="G58" i="24"/>
  <c r="G26" i="24"/>
  <c r="G18" i="24"/>
  <c r="G22" i="24"/>
  <c r="G55" i="24"/>
  <c r="G41" i="24"/>
  <c r="G35" i="24"/>
  <c r="G50" i="24"/>
  <c r="G27" i="24"/>
  <c r="G54" i="24"/>
  <c r="G3" i="24"/>
  <c r="I4" i="27"/>
  <c r="I7" i="27"/>
  <c r="I19" i="27"/>
  <c r="I8" i="27"/>
  <c r="I6" i="27"/>
  <c r="I5" i="27"/>
  <c r="I12" i="27"/>
  <c r="I16" i="27"/>
  <c r="I3" i="27"/>
  <c r="H29" i="25"/>
  <c r="H30" i="25"/>
  <c r="H31" i="25"/>
  <c r="H5" i="25"/>
  <c r="H6" i="25"/>
  <c r="H20" i="25"/>
  <c r="H28" i="25"/>
  <c r="H24" i="25"/>
  <c r="H4" i="25"/>
  <c r="H26" i="25"/>
  <c r="H23" i="25"/>
  <c r="H17" i="25"/>
  <c r="H22" i="25"/>
  <c r="H13" i="25"/>
  <c r="H15" i="25"/>
  <c r="H12" i="25"/>
  <c r="H19" i="25"/>
  <c r="H10" i="25"/>
  <c r="H27" i="25"/>
  <c r="H14" i="25"/>
  <c r="H21" i="25"/>
  <c r="H16" i="25"/>
  <c r="H11" i="25"/>
  <c r="H9" i="25"/>
  <c r="H18" i="25"/>
  <c r="H25" i="25"/>
  <c r="H8" i="25"/>
  <c r="H7" i="25"/>
  <c r="H3" i="25"/>
  <c r="G28" i="23"/>
  <c r="G21" i="23"/>
  <c r="G27" i="23"/>
  <c r="G32" i="23"/>
  <c r="G10" i="23"/>
  <c r="G43" i="23"/>
  <c r="G36" i="23"/>
  <c r="G45" i="23"/>
  <c r="G17" i="23"/>
  <c r="G24" i="23"/>
  <c r="G44" i="23"/>
  <c r="G26" i="23"/>
  <c r="G41" i="23"/>
  <c r="G35" i="23"/>
  <c r="G40" i="23"/>
  <c r="G29" i="23"/>
  <c r="G34" i="23"/>
  <c r="G19" i="23"/>
  <c r="G39" i="23"/>
  <c r="G37" i="23"/>
  <c r="G23" i="23"/>
  <c r="G38" i="23"/>
  <c r="G25" i="23"/>
  <c r="G33" i="23"/>
  <c r="G16" i="23"/>
  <c r="G20" i="23"/>
  <c r="G12" i="23"/>
  <c r="G15" i="23"/>
  <c r="G4" i="23"/>
  <c r="G22" i="23"/>
  <c r="G13" i="23"/>
  <c r="G14" i="23"/>
  <c r="G42" i="23"/>
  <c r="G30" i="23"/>
  <c r="N18" i="18"/>
  <c r="N25" i="18"/>
  <c r="N23" i="18"/>
  <c r="N11" i="18"/>
  <c r="N45" i="18"/>
  <c r="N10" i="18"/>
  <c r="N48" i="18" l="1"/>
  <c r="N19" i="18"/>
  <c r="N6" i="18"/>
  <c r="N22" i="18"/>
  <c r="N15" i="18"/>
  <c r="N35" i="18"/>
  <c r="N41" i="18"/>
  <c r="N17" i="18"/>
  <c r="N37" i="18"/>
  <c r="N13" i="18"/>
  <c r="N39" i="18"/>
  <c r="N42" i="18"/>
  <c r="N20" i="18"/>
  <c r="N12" i="18"/>
  <c r="N47" i="18"/>
  <c r="N9" i="18"/>
  <c r="N4" i="18"/>
  <c r="N7" i="18"/>
  <c r="N14" i="18"/>
  <c r="N8" i="18"/>
  <c r="N46" i="18"/>
  <c r="O44" i="18" l="1"/>
  <c r="O23" i="18"/>
  <c r="O17" i="18"/>
  <c r="O32" i="18"/>
  <c r="O3" i="18"/>
  <c r="O26" i="18"/>
  <c r="O47" i="18"/>
  <c r="O43" i="18"/>
  <c r="O39" i="18"/>
  <c r="O45" i="18"/>
  <c r="O13" i="18"/>
  <c r="O6" i="18"/>
  <c r="O31" i="18"/>
  <c r="O34" i="18"/>
  <c r="O46" i="18"/>
  <c r="O29" i="18"/>
  <c r="O4" i="18"/>
  <c r="O36" i="18"/>
  <c r="O27" i="18"/>
  <c r="O30" i="18"/>
  <c r="O15" i="18"/>
  <c r="O9" i="18"/>
  <c r="O14" i="18"/>
  <c r="O5" i="18"/>
  <c r="O16" i="18"/>
  <c r="O37" i="18"/>
  <c r="O8" i="18"/>
  <c r="O19" i="18"/>
  <c r="O21" i="18"/>
  <c r="O22" i="18"/>
  <c r="O33" i="18"/>
  <c r="O25" i="18"/>
  <c r="O18" i="18"/>
  <c r="O7" i="18"/>
  <c r="O35" i="18"/>
  <c r="O10" i="18"/>
  <c r="O28" i="18"/>
  <c r="O11" i="18"/>
  <c r="O24" i="18"/>
  <c r="O48" i="18"/>
  <c r="O12" i="18"/>
  <c r="O40" i="18"/>
  <c r="O38" i="18"/>
  <c r="O20" i="18"/>
  <c r="O42" i="18"/>
  <c r="O41" i="18"/>
</calcChain>
</file>

<file path=xl/sharedStrings.xml><?xml version="1.0" encoding="utf-8"?>
<sst xmlns="http://schemas.openxmlformats.org/spreadsheetml/2006/main" count="998" uniqueCount="232">
  <si>
    <t>Ф.И.О.</t>
  </si>
  <si>
    <t>место</t>
  </si>
  <si>
    <t>очки</t>
  </si>
  <si>
    <t>Место</t>
  </si>
  <si>
    <t>Сумма</t>
  </si>
  <si>
    <t>Президент федерации                                    прыжков на лыжах с трамплина                    и лыжного двонборья России                                                                                                                            ________________ Д.Э.Дубровский</t>
  </si>
  <si>
    <t>Сумма этапов</t>
  </si>
  <si>
    <t>HS 85-109  1 этап</t>
  </si>
  <si>
    <t>HS 85-109  2 этап</t>
  </si>
  <si>
    <t>HS 85-109  3 этап</t>
  </si>
  <si>
    <t>HS 85-109  4 этап</t>
  </si>
  <si>
    <t>HS 85-109  5 этап</t>
  </si>
  <si>
    <t>HS 85-109  6 этап</t>
  </si>
  <si>
    <t>БАЖЕНОВ Александр 1995 МС                                                                          Сахалинская область, г. Южно-Сахалинск, ГАУ СШОР ЗВС, ГАУ ЦСП</t>
  </si>
  <si>
    <t>КОТИК Кирилл 1998 МС                                                                                      Нижегородская область, НОСШОР г. Нижний Новгород - Кировская область, ЦСП</t>
  </si>
  <si>
    <t xml:space="preserve">ШИШКИН Вадим 1995 МС                                                                                      Свердловская область, г. Нижний Тагил, ГАУ СО СШОР «Аист», ГАУ СО ЦСП </t>
  </si>
  <si>
    <t>КОЛОБОВ Максим 2002 КМС                                                                                Сахалинская область, г. Южно-Сахалинск, ГАУ СШОР ЗВС, ГАУ ЦСП</t>
  </si>
  <si>
    <t xml:space="preserve">МЯСНИКОВ Артем 2004 КМС                                                                                  Сахалинская область, г. Южно-Сахалинск, ГАУ СШОР ЗВС, ГАУ ЦСП </t>
  </si>
  <si>
    <t>МАКСИМОЧКИН Михаил 1993 МСМК                                                                   Нижегородская область, г. Нижний Новгород, ЦСП, СШОР</t>
  </si>
  <si>
    <t>Лобода Никита 1998 МС                                                                                                      Южно-Сахалинск, ГАУ СШОР ЗВС, ЦСП</t>
  </si>
  <si>
    <t>ГОН Денис 2005 КМС                                                                                                   Сахалинская область, г. Южно-Сахалинск, ГАУ СШОР ЗВС, ГАУ ЦСП</t>
  </si>
  <si>
    <t>ПУРТОВ Михаил 2002 МСМК                                                                              Свердловская область, г. Нижний Тагил, ГАУ СО СШОР «Аист», ГАУ СО ЦСП</t>
  </si>
  <si>
    <t>КОРНИЛОВ Денис 1986 МСМК                                                                          Нижегородская область, г. Нижний Новгород, ЦСП, СШОР</t>
  </si>
  <si>
    <t xml:space="preserve">ХОДЫКИН Дмитрий 2002 КМС                                                                           Свердловская область, г. Нижний Тагил, ГАУ СО СШОР «Аист», ГАУ СО ЦСП </t>
  </si>
  <si>
    <t>Матавин Николай 1997 МС                                                                                          Московская обл., ГБУ МО "ЦСП ОВС",РБ, г. Уфа, МБУ СШОР № 33, ГАУ ЦСП РБ</t>
  </si>
  <si>
    <t>ДЖАФАРОВ Захир 1998 МС                                                                                   Нижегородская обл., г. Нижний Новгород, ЦСП, СШОР</t>
  </si>
  <si>
    <t>ЗЫКОВ Дмитрий 2003 КМС                                                                                    Свердловская область, г. Нижний Тагил, ГАУ СО СШОР «Аист», ГАУ СО ЦСП</t>
  </si>
  <si>
    <t>МУСТАФИН Владислав 2000 МС                                                                                Пермский край, г. Лысьва, КГБУ «СШОР Старт», ЦСП</t>
  </si>
  <si>
    <t>Дука Максим 2002 МС                                                                                                       Магадан, МГАУ "ЦСП СКМО"РГШ-Магадан</t>
  </si>
  <si>
    <t>АЛЬЧИКОВ Максим 2005 КМС                                                                                     Пермский край, г. Чайковский, МБУ "Стадион центральный"</t>
  </si>
  <si>
    <t>КОЗЛОВ Иван 2006 КМС                                                                                                 Санкт-Петербург, СПБ ГБУ СШОР ШВСМ по ЗВС</t>
  </si>
  <si>
    <t>КАЛИМУЛЛИН Эмиль 2004 МС                                                                            Республика Татарстан, г. Альметьевск, РСШ по ЗВС «Барс», ГАУ ЦСП МС РТ</t>
  </si>
  <si>
    <t>Юдин Артем 2001 МС                                                                                                        Магадан, МГАУ "ЦСП СКМО" РГШ-Магадан</t>
  </si>
  <si>
    <t>КОЖЕВНИКОВ Данил 2004 КМС                                                                                              Р. Башкортостан, г. Уфа, ГАУ ЦСП РБ МБУ СШОР №33</t>
  </si>
  <si>
    <t>БУКИН Данила 2003 КМС                                                                                          Республика Башкортостан, г. Уфа, МБУ СШОР №33, ГАУ ЦСП РБ</t>
  </si>
  <si>
    <t>Шарипов Даниэль 2001 КМС                                                                                                     РБ, г.Уфа, МБУ СШОР № 33, ГАУ ЦСП РБ</t>
  </si>
  <si>
    <t>Бушуев Антон 2005 1р.                                                                                                             Н.Тагил, ГАУ СО СШОР "Аист", ГАУ СО ЦСП</t>
  </si>
  <si>
    <t>ФЕДОТОВ Иван 2005 1р.                                                                                       Нижегородская область, НОСШОР г. Нижний Новгород</t>
  </si>
  <si>
    <t>Мухин Игнатий 2006 1р.                                                                                                          Н.Тагил, ГАУ СО СШОР "Аист", ГАУ СО ЦСП</t>
  </si>
  <si>
    <t>ПОКАНЕЩИКОВ Иван 2000 КМС                                                                        Республика Башкортостан, г. Уфа, МБУ СШОР №33, ГАУ ЦСП РБ</t>
  </si>
  <si>
    <t>ГУЛЬКОВ Дмитрий 2005 КМС                                                                                            Санкт-Петербург, СПБ ГБУ СШОР ШВСМ по ЗВС</t>
  </si>
  <si>
    <t>Сафин Камиль 2007 3р.                                                                                                             РБ, г.Уфа, МБУ СШОР № 33, ГАУ ЦСП РБ</t>
  </si>
  <si>
    <t>Старотиторов Кирилл 2008 2р.                                                                                                 РБ, г.Уфа, МБУ СШОР № 33, ГАУ ЦСП РБ</t>
  </si>
  <si>
    <t>Устинов Данил 2005 КМС                                                                                                          РБ, г.Уфа, МБУ СШОР № 33, ГАУ ЦСП РБ</t>
  </si>
  <si>
    <t>Кучерин Леонид 2006 3р.                                                                                                           РБ, г.Уфа, МБУ СШОР № 33, ГАУ ЦСП РБ</t>
  </si>
  <si>
    <t>БОГДАНОВИЧ Артем 2004 КМС                                                                                          Санкт-Петербург, ГБУСШОР Выборского р-на СПБ</t>
  </si>
  <si>
    <t>ЩЕГОЛЕВ Даниил 2002 МС                                                                                                   Санкт-Петербург, СПБ ГБУ СШОР "ШВСМ по ЗВС"</t>
  </si>
  <si>
    <t>АНТОНОВ Михаил 2006 1р                                                                                                   Санкт-Петербург, СПБ ГБУ СШОР ШВСМ по ЗВС</t>
  </si>
  <si>
    <t>МУХАМЕТВАЛЕЕВ Рафаэль 2005 1р.                                                                       Республика Татарстан, г. Лениногорск, МБУ «СШОР им. А.В. Звягинцева», ГАУ ЦСП МС РТ</t>
  </si>
  <si>
    <t>ВЫСТОРОП Руслан 2005 1р                                                                               Нижегородская область, НОСШОР г. Нижний Новгород, НО УОР №1 8</t>
  </si>
  <si>
    <t xml:space="preserve">САЙКИНОВ Сергей 2004 1р                                                                                             Пермский край, г. Кудымкар, КГБУ «СШОР Старт»                   </t>
  </si>
  <si>
    <t>БОРОДИНА Алина 2002 МС                                                                       Московская область, ГБУ МО «ЦСП ОВС»</t>
  </si>
  <si>
    <t>Субботина Аннастасия 2004 МС                                                                            Санкт-Петербург, СПб ГБПОУ "УОР №1"</t>
  </si>
  <si>
    <t>Торопченова Диана 2002 МС                                                                                     Сочи, ГБУ КК ЦОП по ЗВС</t>
  </si>
  <si>
    <t>СКОРОБОГАТЫХ Эмиоия 2008 1р.                                                                   Пермский край, г. Чайковский, КГБУ СШОР "Старт"</t>
  </si>
  <si>
    <t xml:space="preserve">Баранцева Александра 2001 МСМК                                                                             Мос. область, ГБУ МО "ЦСП ОВС" </t>
  </si>
  <si>
    <t>РИМДЁНОК Валерия 2006 КМС                                                                                  Санкт-Петербург, СПБ ГБУ СШОР ШВСМ по ЗВС</t>
  </si>
  <si>
    <t>МОХОВА Елизавета 2003 МС                                                                     Магаданская область, г. Магадан, МГАУ «ЦСП СКМО»</t>
  </si>
  <si>
    <t>РОГАЛЕВА София 2008 1р.                                                                               Пермский край, г. Чайковский, КГБУ СШОР "Старт"</t>
  </si>
  <si>
    <t>КРУЧИНИНА Кристина 2004 КМС                                                                             Санкт-Петербург, СПб ГБПОУ "УОР №1"</t>
  </si>
  <si>
    <t>МАРЧУКОВА Татьяна 2007 1р.                                                                                Санкт-Петербург, СПБ ГБУ СШОР ШВСМ по ЗВС</t>
  </si>
  <si>
    <t>ЯКОВЛЕВА Лидия 2001 МСМК                                                                                    Санкт-Петербург, СПБ ГБУ СШОР Выборгского района</t>
  </si>
  <si>
    <t xml:space="preserve">ПИСКУНОВА Ксения 2004 МС                                                                        Свердловская обл, г.Новоуральск, ГАПУ СО «УОР №1», ГАУ СО ЦСП   </t>
  </si>
  <si>
    <t>ИБРАГИМОВА Аделина 2003 КМС                                                                Республика Татарстан, г. Лениногорск, МБУ «СШОР им. А.В. Звягинцева», ГАУ ЦСП МС РТ</t>
  </si>
  <si>
    <t>БЕЛЯКОВА Анастасия 2007 1р.                                                                      Республика Башкортостан, г. Уфа, МБУ СШОР №33, ГАУ ЦСП РБ</t>
  </si>
  <si>
    <t>ХАРИТОНОВА Алексия 2005 КМС                                                                       Москва</t>
  </si>
  <si>
    <t>КОЛЯСНИКОВА Валерия 2003 КМС                                                                    Свердловская область, г. Екатеринбург, ГАУ СО СШОР «Уктусские горы»</t>
  </si>
  <si>
    <t xml:space="preserve">ИВАНОВА Алина 2007 1р                                                                                    Пермский край, г. Чайковский, МБУ "Стадион "Центральный" </t>
  </si>
  <si>
    <t>ЛОГАНИНА Юлия 2004                                                                            Нижегородская область, г. Нижний Новгород, НОСШОР</t>
  </si>
  <si>
    <t>ПРОКОПЬЕВА Кристина 2000 МС                                         Свердловская область, г. Нижний Тагил, ГАУ СО СШОР «Аист» ГАУ СО ЦСП</t>
  </si>
  <si>
    <t>ГИЛЁВА Кристина 2004 КМС                                              Московская область, ГБУ МО «СШОР Истина»</t>
  </si>
  <si>
    <t>HS 85-109  9 этап</t>
  </si>
  <si>
    <t>Столбец1</t>
  </si>
  <si>
    <t>HS 95</t>
  </si>
  <si>
    <t xml:space="preserve">HS 110 </t>
  </si>
  <si>
    <t>сумма</t>
  </si>
  <si>
    <t xml:space="preserve">САРДЫКО Александр 1990 МСМК                                                                                      Нижегородская обл., г. Нижний Новгород, ЦСП, СШОР, ЦСП Красноярский край </t>
  </si>
  <si>
    <t>Общий зачет кубка России</t>
  </si>
  <si>
    <t>Общий зачет Кубка России</t>
  </si>
  <si>
    <t>ПАВЛОВА Вероника 2007 КМС                                                       Нижегородская область, г. Нижний Новгород, НОСШОР</t>
  </si>
  <si>
    <t>Итог зимнего сезона</t>
  </si>
  <si>
    <t>МАХИНЯ Ирма 2002 МС                                                                   Краснодарский край, г. Сочи, ГБУ «КК ЦОП по ЗВС»</t>
  </si>
  <si>
    <t>ПР</t>
  </si>
  <si>
    <t>Юниорки</t>
  </si>
  <si>
    <t>ЧР     HS 95</t>
  </si>
  <si>
    <t>Юниоры</t>
  </si>
  <si>
    <t>Девушки</t>
  </si>
  <si>
    <t>ПР        ю-ки</t>
  </si>
  <si>
    <t>ПР        д-ки</t>
  </si>
  <si>
    <t>Юноши</t>
  </si>
  <si>
    <t>КАБЛУКОВА Ксения 1998 МС                                                                           Московская область, ГБУ МО «СШОР Истина»</t>
  </si>
  <si>
    <t xml:space="preserve">КУСТОВА Алексендра 1998 МС                                                                      Магаданская область, г. Магадан, МГАУ «ЦСП СКМО», "РГШ-Магадан" </t>
  </si>
  <si>
    <t xml:space="preserve">МАНЬКОВ Илья 2003 МС                                                          Свердловская область, г. Нижний Тагил, ГАУ СО СШОР «Аист», ГАУ СО ЦСП </t>
  </si>
  <si>
    <t xml:space="preserve">ЗАМЯТИН Анатолий 2004 КМС                                                  Свердловская область, г. Нижний Тагил, ГАУ СО СШОР «Аист», ГАУ СО ЦСП </t>
  </si>
  <si>
    <t>РАСПОПОВ Максим 2005 КМС                             Пермский край, г. Кудымкар, КГБУ «СШОР Старт»</t>
  </si>
  <si>
    <t xml:space="preserve">ПОПОВ Александр 2005 1р                                        г. Москва, РГШ "Столица"  </t>
  </si>
  <si>
    <t xml:space="preserve">КРАСКОВСКИЙ Даниил 2005 КМС                         Сахалинская область, г. Южно-Сахалинск, ГАУ СШОР ЗВС, ГАУ ЦСП </t>
  </si>
  <si>
    <t xml:space="preserve">ВЫСТОРОП Руслан 2005 1р                                Нижегородская область, г. Нижний Новгород, НОСШОР, НОУОР </t>
  </si>
  <si>
    <t>ПР         ю-р</t>
  </si>
  <si>
    <t xml:space="preserve">ВАСИЛЬЕВ Егор 2007 1р                                         Санкт-Петербург, ГБУ СШОР Выборгского р-на </t>
  </si>
  <si>
    <t>КРАЕВ Константин 2007 КМС                                Нижегородская область, г. Нижний Новгород, НОСШОР</t>
  </si>
  <si>
    <t>ХАРИН Михаил 2005 1р                                         Свердловская область, г. Нижний Тагил, ГАУ СО СШОР «Аист», ГАУ СО ЦСП</t>
  </si>
  <si>
    <t>БОГДАНОВИЧ Артем 2004 КМС                                                                                          Санкт-Петербург, СПб ГБПОУ "УОР №1"</t>
  </si>
  <si>
    <t>ГИЛЁВА Кристина 2004 КМС                                                               г. Москва, РГШ "Столица"</t>
  </si>
  <si>
    <t>Павлова Вероника 2007 КМС                                                Нижегородская обл., Н.Новгород НОСШОР</t>
  </si>
  <si>
    <t xml:space="preserve">НАЗАРОВ Михаил 1994 МСМК                                                     г. Москва,ГБУ "МГА" </t>
  </si>
  <si>
    <t xml:space="preserve">САДРЕЕВ Данил 2003 ЗМС                                                        Республика Татарстан, г. Лениногорск, РСШ по ЗВС «Барс», ГАУ ЦСП МС РТ  </t>
  </si>
  <si>
    <t>КЛИМОВ Евгений 1994 ЗМС                                                   г. Москва, ГБУ "МГА"</t>
  </si>
  <si>
    <t>ТРОФИМОВ Роман 1983 МСМК                                               Нижегородская область, г. Нижний Новгород, ЦСП, СШОР</t>
  </si>
  <si>
    <t xml:space="preserve">Красковский Даниил 2005 КМС                                                Ю.Сахалинск, ГАУ ЦСП, ШОР ЗВС </t>
  </si>
  <si>
    <t xml:space="preserve">Пушкин Александр 2007 1р.                                                   Свердловская область, г. Нижний Тагил, ГАУ СО СШОР «Аист», ГАУ СО ЦСП  </t>
  </si>
  <si>
    <t>АВВАКУМОВА Ирина 1991 ЗМС                                                         Московская область, ГБУ МО «ЦСП ОВС»</t>
  </si>
  <si>
    <t>HS 85-109  7 этап</t>
  </si>
  <si>
    <t>САПОЖНИКОВА Евгения 2004 МС                                                                    Свердловская область, г. Нижний Тагил, ГАУ СО СШОР «Аист», ГАУ СО ЦСП</t>
  </si>
  <si>
    <t>ЧР       HS 125</t>
  </si>
  <si>
    <t>КРЫЛОВА Арина 2007 КМС                                                          Нижегородская область, г. Нижний Новгород, НОСШОР, НОУОР</t>
  </si>
  <si>
    <t>ЧР     HS 125</t>
  </si>
  <si>
    <t>ГАЙ Валерия 2005 3р.                                                                               Московская обл.</t>
  </si>
  <si>
    <t xml:space="preserve">ЖАДУКОВА Дарина 2007 1р.                                                                            Москва, ГБУ ДО "МГА" </t>
  </si>
  <si>
    <t xml:space="preserve">            Утвержден решением тренерского совета             от &lt;___&gt; ___________202__г.</t>
  </si>
  <si>
    <t>СКОРОБОГАТЫХ Эмилия 2008 1р.                                                                   Пермский край, г. Чайковский, КГБУ СШОР "Старт"</t>
  </si>
  <si>
    <t xml:space="preserve">ЖАДУКОВА Дарина 2007 1р.                                                                               Москва, ГБУ ДО "МГА" </t>
  </si>
  <si>
    <t>КРЫЛОВА Арина 2007 КМС                                                     Нижегородская область, г. Нижний Новгород, НОСШОР, НОУОР</t>
  </si>
  <si>
    <t>Рейтинг                                                                 сезона 2023-2024г.г.                                                   по прыжкам на лыжах с трамплина</t>
  </si>
  <si>
    <t>НОСКОВА Глафира 2000 КМС                                                                   Пермский край, г, Пермь, ГБУ ДО ПК "СШОР "Старт"</t>
  </si>
  <si>
    <t>ГАЙ Валерия 2005 КМС                                                                   Московская область, ГБУ МО «ЦСП ОВС»</t>
  </si>
  <si>
    <t>ШУКШИНА Екатерина 2008 1р.                                                                   Санкт-Петербург, ГБУ ДО СШОР "Трамплин" Выборского р-на СПБ</t>
  </si>
  <si>
    <t>ГАБДЕЛИСЛАМОВА Арина 2008 1р.                                                                  Республика Башкортостан, г. Уфа, МБУ ДО СШОР №33, ГАУ ЦСП РБ</t>
  </si>
  <si>
    <t>ГАБДЕЛИСЛАМОВА Карина 2008 1р.                                                                            Республика Башкортостан, г. Уфа, МБУ ДО СШОР №33, ГАУ ЦСП РБ</t>
  </si>
  <si>
    <t>ОМЕЛЬЧУК Анна 2008 1р.                                                                   Свердловская область, г. Нижний Тагил, ГАУ ДО СО СШОР «Аист»</t>
  </si>
  <si>
    <t xml:space="preserve">ХАСАНОВ Никита 2002 КМС                                    Пермский край, г. Чайковский, ГБУ ДО ПК "СШОР "Старт"                        </t>
  </si>
  <si>
    <t>САЙКИНОВ Сергей 2005 КМС                                          Пермский край, г. Кудымкар, ГБУ ДО ПК "СШОР "Старт", ЦСП</t>
  </si>
  <si>
    <t>ПОПОВ Александр 2005 КМС                                          Москва, ГБУ ДО МГА г. Москва</t>
  </si>
  <si>
    <t>Бушуев Антон 2005 КМС                                                                                                             Н.Тагил, ГАУ СО СШОР "Аист", ГАУ СО ЦСП</t>
  </si>
  <si>
    <t>МЕХОНОШИН Юрий 2005 КМС                                         Пермский край, г. Кудымкар, ГБУ ДО ПК "СШОР "Старт", ЦСП</t>
  </si>
  <si>
    <t>МИЛАНИН Александр 2000 МС                                         Магаданская область, МАУ ДО СШОР "РГШ - Магадан"</t>
  </si>
  <si>
    <t>НАДЫМОВА Стефания 1994 МСМК                                             Пермский край, г. Кудымкар, ГБУ ДО ПК "СШОР "Старт", ЦСП ПК</t>
  </si>
  <si>
    <t>АРИСТОВА Ольга 2002 МС                                                            Республика Карелия, ФГУОР ЦСП</t>
  </si>
  <si>
    <t>ВЕРЕТЕННИКОВА Александра 2006 1р.                                    Санкт-Петербург, СПБ ГБУ СШОР "ШВСМ по ЗВС"</t>
  </si>
  <si>
    <t>ЛОГАНИНА Юлия 2004 КМС                                                          Нижегородская область, г. Нижний Новгород, ГБОУ ДО НОСШОР</t>
  </si>
  <si>
    <t>КРЫЛОВА Арина 2007 КМС                                         Нижегородская область, г. Нижний Новгород, ГБОУ ДО НОСШОР</t>
  </si>
  <si>
    <t>ФРОЛОВА Анастасия 2008 КМС                                  Нижегородская область, г. Нижний Новгород, ГБОУ ДО НОСШОР</t>
  </si>
  <si>
    <t>ЯКОВЛЕВА Елена 2002 1р.                                  Республика Карелия, ФГУОР ЦСП</t>
  </si>
  <si>
    <t>ХАРИТОНОВА Алексия 2005 КМС                                                                       Санкт-Петербург, ГБУ ДО СШОР "Трамплин", Выборгского р-на СПб</t>
  </si>
  <si>
    <t>Кубок (МеталИнвест)</t>
  </si>
  <si>
    <t>КЛИМОВ Евгений 1994 ЗМС                                                          г. Москва, ГБУ "МГА"</t>
  </si>
  <si>
    <t xml:space="preserve">ХАСАНОВ Никита 2002 КМС                                               Пермский край, г. Чайковский, ГБУ ДО ПК "СШОР "Старт"                        </t>
  </si>
  <si>
    <t xml:space="preserve">HS свыше 110           2 этап    </t>
  </si>
  <si>
    <t>НАЗАРОВ Трофим 2006 1р.                                                          Московская область, ГБУ МО «ЦСП ОВС» - Пермский край, г. Чайковский, МБУ ДО СШ "Рекорд"</t>
  </si>
  <si>
    <t xml:space="preserve">СТАРОТИТОРОВ Кирилл 2008 КМС                                           Р. Башкортостан, г. Уфа, ГАУ ЦСП РБ, МБУ ДО СШОР №33 </t>
  </si>
  <si>
    <t>ИМАНГУЛОВ Аким 2007 1р.                                                          Москва, ГБУ ДО МГА</t>
  </si>
  <si>
    <t>ПРОЗОРОВ Богдан 2006 1р.                                                          Московская область, ГБУ МО «ЦСП ОВС» - Пермский край, г. Чайковский, МБУ ДО СШ "Рекорд"</t>
  </si>
  <si>
    <t>КРАСНОВ Виктор 2006 1р.                                                          Московская область, ГБУ МО «ЦСП ОВС» - Пермский край, г. Чайковский, МБУ ДО СШ "Рекорд"</t>
  </si>
  <si>
    <t>КУЧЕРИН Леонид 2006 КМС                                                        Р. Башкортостан, г. Уфа, ГАУ ЦСП РБ, МБУ ДО СШОР №33</t>
  </si>
  <si>
    <t>ЖУКОВА Анна 1999 МС                                                       Магаданская область, г. Магадан, МГАУ «ЦСП СКМО», РГШ "Магадан"</t>
  </si>
  <si>
    <r>
      <t xml:space="preserve">ЛАВСКАЯ Ева 2008 1р.                                                                              </t>
    </r>
    <r>
      <rPr>
        <sz val="9"/>
        <rFont val="Arial"/>
        <family val="2"/>
        <charset val="204"/>
      </rPr>
      <t>Свердловская область, г. Нижний Тагил, ГАУ ДО СО СШОР «Аист», ГАУ СО ЦСП</t>
    </r>
  </si>
  <si>
    <t xml:space="preserve">HS свыше 110              2 этап    </t>
  </si>
  <si>
    <t>НИКОЛАЕВ Константин 2000 МС                                                                                                 Московская область, ГБУ МО «ЦСП ОВС» - Кемеровская область, г. Междуреченск, ЦСП</t>
  </si>
  <si>
    <t>ТРУШИНА Дарья 2008 1р.                                                                                    Санкт-Петербург, СПБ ГБУ СШОР "ШВСМ по ЗВС"</t>
  </si>
  <si>
    <t>Федюшин Семён 2008 1р.                                              Сверд. обл., Н.Тагил, ГАУ ДО СО СШОР "Аист"</t>
  </si>
  <si>
    <t>Стеняев Матвей 2004 1р.                                             Респ. Карелия, ФГУОР ЦСП</t>
  </si>
  <si>
    <t>Игнатов Александр 2003 1р.                                         Респ. Карелия, ФГУОР ЦСП</t>
  </si>
  <si>
    <t xml:space="preserve">Кучерин Леонид 2006 КМС                                            РБ, г.Уфа, МБУ ДО СШОР № 33, ГАУ ЦСП РБ          </t>
  </si>
  <si>
    <t>Шамсубаров Максим 2004 КМС                                      РБ, г.Уфа, МБУ ДО СШОР № 33, ГАУ ЦСП РБ</t>
  </si>
  <si>
    <t>Устинов Данил 2005 КМС                                              РБ, г.Уфа, МБУ ДО СШОР № 33, ГАУ ЦСП РБ</t>
  </si>
  <si>
    <t>Иванов Ярослав 2008 1р.                                                         РТ, г. Лениногорск МБУДО 0,0 27,0 5
"СШОР им. А.В.Звягинцева"</t>
  </si>
  <si>
    <t>Хмарук Максим 2006  1р.                                               Сверд. обл., Н.Тагил, ГАУ ДО СО СШОР "Аист"</t>
  </si>
  <si>
    <t xml:space="preserve">Милослов Дмитрий 2008 1р.                                         РТ, г. Лениногорск МБУДО "СШОР им.А.В.Звягинцева" </t>
  </si>
  <si>
    <t>Старотиторов Кирилл 2008 1р.                                         РБ, г.Уфа, МБУ ДО СШОР № 33, ГАУ ЦСП РБ</t>
  </si>
  <si>
    <t>Савчук Владислав 2006 1р.                                              РБ, г.Уфа, МБУ ДО СШОР № 33, ГАУ ЦСП РБ</t>
  </si>
  <si>
    <t>Рохлин Даниил 2007 1р.                                                       РТ, г. Лениногорск МБУДО "СШОР им. А.В.Звягинцева"</t>
  </si>
  <si>
    <t>HS 85-109  8 этап</t>
  </si>
  <si>
    <t>ПАК Полина 2008 3р.                                                   Сахалинская область., г. Южно-Сахалинск, ГАУ ДО СШОР ЗВС, ЦСП</t>
  </si>
  <si>
    <t>ЛАВСКАЯ Ева 2008 3р.                                                 Свердловская область, г. Нижний Тагил, ГАУ ДО СО СШОР «Аист», ГАУ СО ЦСП</t>
  </si>
  <si>
    <t xml:space="preserve">КАЛИНИНА Анастасия 2008 3р.                                                                      Сахалинская область., г. Южно-Сахалинск, ГАУ ДО СШОР ЗВС, ЦСП </t>
  </si>
  <si>
    <t>ВАСИЛЬЕВ Егор 2007 КМС                                              Санкт-Петербург, СПБ ГБУ ДО СШОР "Трамплин" Выборгского р-на г. Санкт-Петербур</t>
  </si>
  <si>
    <t xml:space="preserve">ЕРЕМЕЕВСКИЙ Павел 1998 МС                                                                                 Москва, РОО "ФПЛТ" </t>
  </si>
  <si>
    <t>РАСПОПОВ Максим 2005 КМС                                                                                                      Пермский край, г. Кудымкар, ГБУ ДО ПК "СШОР "Старт", ЦСП</t>
  </si>
  <si>
    <t>HS 85-109  Финал</t>
  </si>
  <si>
    <t>9,,5</t>
  </si>
  <si>
    <t xml:space="preserve">ВАСИЛЬЕВ Егор 2007 КМС                                                Санкт-Петербург, СПБ ГБУ ДО СШОР "Трамплин" Выборгского р-на г. Санкт-Петербург </t>
  </si>
  <si>
    <t>ЧР       HS 95</t>
  </si>
  <si>
    <t>ЧР          HS 95</t>
  </si>
  <si>
    <t>ЧР          HS 124</t>
  </si>
  <si>
    <t>ЧР       HS 109</t>
  </si>
  <si>
    <t>HS 85-109  11 этап</t>
  </si>
  <si>
    <t>HS 85-109 11 этап</t>
  </si>
  <si>
    <t>КРАСНИКОВА Ирина 2004 1р.                                                                                            Москва, ГБУ ФСО "Юность Москвы", Москомспорта</t>
  </si>
  <si>
    <t>ЖАДУКОВА Дарина 2007 КМС                                                                Москва, ГБУ ДО "МГА"</t>
  </si>
  <si>
    <t>ЯКОВЛЕВА Елена 2002 1р.                                                Республика Карелия, ФГУОР ЦСП</t>
  </si>
  <si>
    <t>МЯСНИКОВ Артём 2004 МС                                                                                    Сахалинская область, г. Южно-Сахалинск, ГАУ ЦСП, ГАУ ДО СШОР ЗВС</t>
  </si>
  <si>
    <t>КРАСКОВСКИЙ Даниил 2005 МС                                                                                                        Сахалинская область, г. Южно-Сахалинск, ГАУ ЦСП, ГАУ ДО СШОР ЗВС</t>
  </si>
  <si>
    <t>ЖУКОВА Анна 1999                                                                   Магаданская область, г. Магадан, МГАУ «ЦСП СКМО», РГШ "Магадан"</t>
  </si>
  <si>
    <t>ГАБДЕЛИСЛАМОВА Карина 2008 1р.                                                                  Республика Башкортостан, г. Уфа, МБУ ДО СШОР №33, ГАУ ЦСП РБ</t>
  </si>
  <si>
    <t>ПУШКИН Александр 2007 1р                                    Свердловская область, г. Нижний Тагил, ГАУ ДО СО СШОР «Аист», ГАУ СО ЦСП</t>
  </si>
  <si>
    <t>АНТОНОВ Михаил 2006 1р.                            Санкт-Петербург, СПБ ГБУ СШОР "ШВСМ по ЗВС"</t>
  </si>
  <si>
    <t>КРАЕВ Константин 2007 КМС                        Нижегородская область, г. Нижний Новгород, ГБОУ ДО НОСШОР</t>
  </si>
  <si>
    <t>СЕРЁГИН Дмитрий 2008 1р                           Сахалинская область, г. Южно-Сахалинск, ГАУ ЦСП, ГАУ СШОР ЗВС</t>
  </si>
  <si>
    <t>БЕЛЕНОК Никита 2008 1р                                     Сахалинская область, г. Южно-Сахалинск, ГАУ ЦСП, ГАУ СШОР ЗВС</t>
  </si>
  <si>
    <t>ТИХОМИРОВ Вячеслав 2005 КМС                 Санкт-Петербург, СПБ ГБУ СШОР "ШВСМ по ЗВС"</t>
  </si>
  <si>
    <t xml:space="preserve">Милослов Дмитрий 2008 1р.                                           РТ, г. Лениногорск МБУДО "СШОР им.А.В.Звягинцева" </t>
  </si>
  <si>
    <t xml:space="preserve">Кучерин Леонид 2006 КМС                                              РБ, г.Уфа, МБУ ДО СШОР № 33, ГАУ ЦСП РБ          </t>
  </si>
  <si>
    <t xml:space="preserve">Журкова Карина 2010  1 р.                                                                    Пермский край, г. Пермь, СШОР
"Летающий лыжник".  </t>
  </si>
  <si>
    <r>
      <t xml:space="preserve">ЛАВСКАЯ Ева 2008 3р.                                                        </t>
    </r>
    <r>
      <rPr>
        <sz val="8"/>
        <color theme="1"/>
        <rFont val="Arial"/>
        <family val="2"/>
        <charset val="204"/>
      </rPr>
      <t>Свердловская область, г. Нижний Тагил, ГАУ ДО СО СШОР «Аист», ГАУ СО ЦСП</t>
    </r>
  </si>
  <si>
    <t>ПАК Полина 2008 3р.                                                            Сахалинская область., г. Южно-Сахалинск, ГАУ ДО СШОР ЗВС, ЦСП</t>
  </si>
  <si>
    <t>ФРОЛОВА Анастасия 2008 КМС                                      Нижегородская область, г. Нижний Новгород, ГБОУ ДО НОСШОР</t>
  </si>
  <si>
    <t>Веретенникова Александра 2006 1 р                                                           Санкт-Петербург, ГБУ ДО СШОР "Трамплин".</t>
  </si>
  <si>
    <t>Добровольскис София 2010 1 р                                                                  Краснодарский край, г. Сочи ГБУ КК "ЦОП по ЗВС"</t>
  </si>
  <si>
    <t>БОГДАНОВА Алена 2009 КМС                                                                                 Республика Башкортостан, г. Уфа, МБУ СШОР №33, ГАУ ЦСП РБ</t>
  </si>
  <si>
    <t>ПР         ю-ш</t>
  </si>
  <si>
    <t>ПР           ю-ы</t>
  </si>
  <si>
    <t>Богданов Мирон 2008  1 р                                        Санкт-Петербург, ГБУ ДО СШОР "Трамплин"</t>
  </si>
  <si>
    <t>Лидовский Иван 2008  1 р                                        Санкт-Петербург, ГБУ ДО СШОР "Трамплин"</t>
  </si>
  <si>
    <t>Коханов Максим 2009 1 р                                         Санкт-Петербург, ГБУ ДО СШОР "Трамплин".</t>
  </si>
  <si>
    <t xml:space="preserve">Рогалев Данил 2007  КМС                                        Нижегородская обл. г. Н-Новгород, ГБУ НОСШОР </t>
  </si>
  <si>
    <t>Гималетдинов Амаль 2008  1 р                              Санкт-Петербург, ГБУ ДО СШОР "Трамплин".</t>
  </si>
  <si>
    <t>Вербов Дмитрий 2007 1 р                                         Санкт-Петербург, ГБУ ДО СШОР "Трамплин".</t>
  </si>
  <si>
    <t>Калинин Даниил 2009 1 р                                         Санкт-Петербург, ГБУ СШОР  "Трамплин".</t>
  </si>
  <si>
    <t>Коробейников Яков 2009  1 р                                  Санкт-Петербург, ГБУ ДО СШОР "Трамплин"</t>
  </si>
  <si>
    <t xml:space="preserve">Тюстин Семен 2009  1 р                                           Свердловская обл., г. Н. Тагил,
ГАУ ДО СО СШОР "Аист" </t>
  </si>
  <si>
    <t>Андросюк Даниил 2009   1 р                                     Санкт-Петербург, ГБУ ДО СШОР
ШВСМ по ЗВС</t>
  </si>
  <si>
    <t>Воронков Семен 2008  1 р                                       Санкт-Петербург, ГБУ СШОР
ШВСМ по ЗВС.</t>
  </si>
  <si>
    <t>Имангулов Аким 2007  1 р                                                Москва, ГБУ ДО "МГА"</t>
  </si>
  <si>
    <t>Линков Юрий 2009  1 р                                              Санкт-Петербург, ГБУ ДО СШОР
"Трамплин"</t>
  </si>
  <si>
    <t>Недопекин Арсений 2009  1 р                                   Свердловская обл., г. Н. Тагил,
ГАУ ДО СО СШОР "Аист"</t>
  </si>
  <si>
    <t>Антонов Даниил 2008  1 р
Санкт-Петербург, ГБУ СШОР
ШВСМ по ЗВС</t>
  </si>
  <si>
    <t xml:space="preserve">Андросюк Никита 2009  1 р
Санкт-Петербург, ГБУ ДО СШОР
ШВСМ по ЗВС </t>
  </si>
  <si>
    <t>Семенов Константин 2008  1 р
Нижегородская обл. г. Н-Новгород,
ГБУ НОСШОР</t>
  </si>
  <si>
    <t>Мангилев Степан 2009  1 р
Свердловская обл., г. Н. Тагил,
ГАУ ДО СО СШОР "Аист".</t>
  </si>
  <si>
    <t>Горький Евгений 2009  1 р
Свердловская обл., г. Н. Тагил,
ГАУ ДО СО СШОР "Аист"</t>
  </si>
  <si>
    <t>Кубок (Медная гора)</t>
  </si>
  <si>
    <t>КЛИМОВ Евгений 1994 ЗМС                                                                       г. Москва, ГБУ "МГА"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</si>
</sst>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b/>
      <sz val="16"/>
      <name val="Arial"/>
      <family val="2"/>
      <charset val="204"/>
    </font>
    <font>
      <b/>
      <sz val="2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6"/>
      <name val="Arial"/>
      <family val="2"/>
      <charset val="204"/>
    </font>
    <font>
      <b/>
      <sz val="9"/>
      <name val="Arial"/>
      <family val="2"/>
      <charset val="204"/>
    </font>
    <font>
      <b/>
      <sz val="8"/>
      <color theme="1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28"/>
      <name val="Arial"/>
      <family val="2"/>
      <charset val="204"/>
    </font>
    <font>
      <sz val="36"/>
      <name val="Arial"/>
      <family val="2"/>
      <charset val="204"/>
    </font>
    <font>
      <b/>
      <sz val="8"/>
      <name val="Arial"/>
      <family val="2"/>
      <charset val="204"/>
    </font>
    <font>
      <sz val="18"/>
      <name val="Arial"/>
      <family val="2"/>
      <charset val="204"/>
    </font>
    <font>
      <sz val="7"/>
      <name val="Arial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 tint="-0.1499984740745262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9">
    <xf numFmtId="0" fontId="0" fillId="0" borderId="0" xfId="0"/>
    <xf numFmtId="0" fontId="0" fillId="0" borderId="0" xfId="0" applyBorder="1" applyAlignment="1"/>
    <xf numFmtId="0" fontId="5" fillId="0" borderId="0" xfId="0" applyFont="1" applyBorder="1" applyAlignment="1">
      <alignment vertical="center" wrapText="1"/>
    </xf>
    <xf numFmtId="0" fontId="0" fillId="0" borderId="0" xfId="0" applyBorder="1"/>
    <xf numFmtId="0" fontId="6" fillId="0" borderId="0" xfId="0" applyFont="1" applyBorder="1" applyAlignment="1">
      <alignment horizontal="center" vertical="center"/>
    </xf>
    <xf numFmtId="0" fontId="6" fillId="0" borderId="0" xfId="0" applyFont="1" applyBorder="1"/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/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wrapText="1"/>
    </xf>
    <xf numFmtId="0" fontId="12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center"/>
    </xf>
    <xf numFmtId="0" fontId="10" fillId="3" borderId="0" xfId="0" applyFont="1" applyFill="1"/>
    <xf numFmtId="0" fontId="0" fillId="3" borderId="0" xfId="0" applyFill="1"/>
    <xf numFmtId="0" fontId="0" fillId="3" borderId="0" xfId="0" applyFont="1" applyFill="1"/>
    <xf numFmtId="0" fontId="20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0" xfId="0" applyFont="1"/>
    <xf numFmtId="0" fontId="0" fillId="0" borderId="7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 wrapText="1"/>
    </xf>
    <xf numFmtId="0" fontId="26" fillId="3" borderId="1" xfId="0" applyFont="1" applyFill="1" applyBorder="1" applyAlignment="1">
      <alignment horizontal="left" vertical="center" wrapText="1"/>
    </xf>
    <xf numFmtId="0" fontId="26" fillId="3" borderId="0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26" fillId="2" borderId="1" xfId="0" applyFont="1" applyFill="1" applyBorder="1" applyAlignment="1">
      <alignment horizontal="left" vertical="center" wrapText="1"/>
    </xf>
    <xf numFmtId="0" fontId="26" fillId="3" borderId="1" xfId="0" applyFont="1" applyFill="1" applyBorder="1" applyAlignment="1">
      <alignment vertical="center" wrapText="1"/>
    </xf>
    <xf numFmtId="0" fontId="26" fillId="2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6" fillId="3" borderId="2" xfId="0" applyFont="1" applyFill="1" applyBorder="1" applyAlignment="1">
      <alignment horizontal="left" vertical="center" wrapText="1"/>
    </xf>
    <xf numFmtId="0" fontId="23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vertical="center" wrapText="1"/>
    </xf>
    <xf numFmtId="0" fontId="26" fillId="2" borderId="0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26" fillId="2" borderId="5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4" fillId="3" borderId="0" xfId="0" applyFont="1" applyFill="1"/>
    <xf numFmtId="0" fontId="26" fillId="2" borderId="1" xfId="0" applyFont="1" applyFill="1" applyBorder="1" applyAlignment="1">
      <alignment wrapText="1"/>
    </xf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wrapText="1"/>
    </xf>
    <xf numFmtId="0" fontId="14" fillId="3" borderId="5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wrapText="1"/>
    </xf>
    <xf numFmtId="0" fontId="26" fillId="2" borderId="0" xfId="0" applyFont="1" applyFill="1" applyBorder="1" applyAlignment="1">
      <alignment vertical="center" wrapText="1"/>
    </xf>
    <xf numFmtId="0" fontId="14" fillId="3" borderId="0" xfId="0" applyFont="1" applyFill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21" fillId="0" borderId="1" xfId="0" applyFont="1" applyBorder="1" applyAlignment="1">
      <alignment horizontal="center"/>
    </xf>
    <xf numFmtId="0" fontId="24" fillId="0" borderId="0" xfId="0" applyFont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/>
    </xf>
    <xf numFmtId="0" fontId="24" fillId="3" borderId="8" xfId="0" applyFont="1" applyFill="1" applyBorder="1" applyAlignment="1">
      <alignment horizontal="center" vertical="center"/>
    </xf>
    <xf numFmtId="0" fontId="24" fillId="0" borderId="4" xfId="0" applyFont="1" applyBorder="1" applyAlignment="1">
      <alignment horizontal="center" wrapText="1"/>
    </xf>
    <xf numFmtId="0" fontId="24" fillId="0" borderId="9" xfId="0" applyFont="1" applyBorder="1" applyAlignment="1">
      <alignment horizontal="center" wrapText="1"/>
    </xf>
  </cellXfs>
  <cellStyles count="3">
    <cellStyle name="TableStyleLight1" xfId="1" xr:uid="{00000000-0005-0000-0000-000000000000}"/>
    <cellStyle name="Обычный" xfId="0" builtinId="0"/>
    <cellStyle name="Обычный 2" xfId="2" xr:uid="{00000000-0005-0000-0000-000002000000}"/>
  </cellStyles>
  <dxfs count="7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Arial"/>
        <scheme val="none"/>
      </font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relative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relative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Arial"/>
        <scheme val="none"/>
      </font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left" vertical="center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relative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Arial"/>
        <scheme val="none"/>
      </font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left" vertical="center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relative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>
          <bgColor theme="0"/>
        </patternFill>
      </fill>
      <alignment horizontal="lef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  <bottom style="thin">
          <color indexed="64"/>
        </bottom>
      </border>
    </dxf>
    <dxf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>
          <bgColor theme="0"/>
        </patternFill>
      </fill>
      <alignment horizontal="lef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  <bottom style="thin">
          <color indexed="64"/>
        </bottom>
      </border>
    </dxf>
    <dxf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>
          <bgColor theme="0"/>
        </patternFill>
      </fill>
      <alignment horizontal="lef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  <bottom style="thin">
          <color indexed="64"/>
        </bottom>
      </border>
    </dxf>
    <dxf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14</xdr:row>
      <xdr:rowOff>13607</xdr:rowOff>
    </xdr:from>
    <xdr:to>
      <xdr:col>8</xdr:col>
      <xdr:colOff>0</xdr:colOff>
      <xdr:row>33</xdr:row>
      <xdr:rowOff>56231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4643" y="2299607"/>
          <a:ext cx="3673928" cy="379819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33</xdr:row>
      <xdr:rowOff>81641</xdr:rowOff>
    </xdr:from>
    <xdr:to>
      <xdr:col>9</xdr:col>
      <xdr:colOff>40821</xdr:colOff>
      <xdr:row>44</xdr:row>
      <xdr:rowOff>27213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321" y="3850820"/>
          <a:ext cx="4939393" cy="174171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Таблица13" displayName="Таблица13" ref="A2:F21" totalsRowShown="0" headerRowDxfId="74" dataDxfId="73" tableBorderDxfId="72">
  <autoFilter ref="A2:F21" xr:uid="{00000000-0009-0000-0100-000002000000}"/>
  <sortState xmlns:xlrd2="http://schemas.microsoft.com/office/spreadsheetml/2017/richdata2" ref="A3:F48">
    <sortCondition ref="F2:F48"/>
  </sortState>
  <tableColumns count="6">
    <tableColumn id="1" xr3:uid="{00000000-0010-0000-0000-000001000000}" name="Ф.И.О." dataDxfId="71"/>
    <tableColumn id="2" xr3:uid="{00000000-0010-0000-0000-000002000000}" name="очки" dataDxfId="70"/>
    <tableColumn id="3" xr3:uid="{00000000-0010-0000-0000-000003000000}" name="HS 85-109  1 этап" dataDxfId="69"/>
    <tableColumn id="4" xr3:uid="{00000000-0010-0000-0000-000004000000}" name="HS 85-109  2 этап" dataDxfId="68"/>
    <tableColumn id="11" xr3:uid="{00000000-0010-0000-0000-00000B000000}" name="Сумма" dataDxfId="67">
      <calculatedColumnFormula>SUM(C3:D3)</calculatedColumnFormula>
    </tableColumn>
    <tableColumn id="12" xr3:uid="{00000000-0010-0000-0000-00000C000000}" name="место" dataDxfId="66">
      <calculatedColumnFormula>RANK(E3,$E$3:$E$21,0)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1000000}" name="Таблица1312" displayName="Таблица1312" ref="A2:F23" totalsRowShown="0" headerRowDxfId="65" dataDxfId="64" tableBorderDxfId="63">
  <autoFilter ref="A2:F23" xr:uid="{00000000-0009-0000-0100-00000B000000}"/>
  <sortState xmlns:xlrd2="http://schemas.microsoft.com/office/spreadsheetml/2017/richdata2" ref="A3:F49">
    <sortCondition ref="F2:F49"/>
  </sortState>
  <tableColumns count="6">
    <tableColumn id="1" xr3:uid="{00000000-0010-0000-0100-000001000000}" name="Ф.И.О." dataDxfId="62"/>
    <tableColumn id="2" xr3:uid="{00000000-0010-0000-0100-000002000000}" name="очки" dataDxfId="61"/>
    <tableColumn id="3" xr3:uid="{00000000-0010-0000-0100-000003000000}" name="HS 85-109  1 этап" dataDxfId="60"/>
    <tableColumn id="4" xr3:uid="{00000000-0010-0000-0100-000004000000}" name="HS 85-109  2 этап" dataDxfId="59"/>
    <tableColumn id="11" xr3:uid="{00000000-0010-0000-0100-00000B000000}" name="Сумма" dataDxfId="58">
      <calculatedColumnFormula>SUM(C3:D3)</calculatedColumnFormula>
    </tableColumn>
    <tableColumn id="12" xr3:uid="{00000000-0010-0000-0100-00000C000000}" name="место" dataDxfId="57">
      <calculatedColumnFormula>RANK(E3,$E$3:$E$23,0)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Таблица1" displayName="Таблица1" ref="A2:O48" totalsRowShown="0" headerRowDxfId="56" dataDxfId="55" tableBorderDxfId="54">
  <autoFilter ref="A2:O48" xr:uid="{00000000-0009-0000-0100-000001000000}"/>
  <sortState xmlns:xlrd2="http://schemas.microsoft.com/office/spreadsheetml/2017/richdata2" ref="A3:O48">
    <sortCondition ref="O2:O48"/>
  </sortState>
  <tableColumns count="15">
    <tableColumn id="1" xr3:uid="{00000000-0010-0000-0200-000001000000}" name="Ф.И.О." dataDxfId="53"/>
    <tableColumn id="2" xr3:uid="{00000000-0010-0000-0200-000002000000}" name="очки" dataDxfId="52"/>
    <tableColumn id="3" xr3:uid="{00000000-0010-0000-0200-000003000000}" name="HS 85-109  1 этап" dataDxfId="51"/>
    <tableColumn id="4" xr3:uid="{00000000-0010-0000-0200-000004000000}" name="HS 85-109  2 этап" dataDxfId="50"/>
    <tableColumn id="5" xr3:uid="{00000000-0010-0000-0200-000005000000}" name="HS 85-109  3 этап" dataDxfId="49"/>
    <tableColumn id="6" xr3:uid="{00000000-0010-0000-0200-000006000000}" name="HS 85-109  4 этап" dataDxfId="48"/>
    <tableColumn id="7" xr3:uid="{00000000-0010-0000-0200-000007000000}" name="HS 85-109  5 этап" dataDxfId="47"/>
    <tableColumn id="8" xr3:uid="{00000000-0010-0000-0200-000008000000}" name="HS 85-109  6 этап" dataDxfId="46"/>
    <tableColumn id="13" xr3:uid="{00000000-0010-0000-0200-00000D000000}" name="HS 85-109  7 этап" dataDxfId="45"/>
    <tableColumn id="9" xr3:uid="{00000000-0010-0000-0200-000009000000}" name="HS 85-109  8 этап" dataDxfId="44"/>
    <tableColumn id="14" xr3:uid="{00000000-0010-0000-0200-00000E000000}" name="HS 85-109  9 этап" dataDxfId="43"/>
    <tableColumn id="15" xr3:uid="{00000000-0010-0000-0200-00000F000000}" name="HS 85-109 11 этап" dataDxfId="42"/>
    <tableColumn id="10" xr3:uid="{00000000-0010-0000-0200-00000A000000}" name="HS 85-109  Финал" dataDxfId="41"/>
    <tableColumn id="11" xr3:uid="{00000000-0010-0000-0200-00000B000000}" name="Сумма" dataDxfId="40">
      <calculatedColumnFormula>SUM(C3:M3)</calculatedColumnFormula>
    </tableColumn>
    <tableColumn id="12" xr3:uid="{00000000-0010-0000-0200-00000C000000}" name="место" dataDxfId="39">
      <calculatedColumnFormula>RANK(N3,$N$3:$N$48,0)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Таблица55" displayName="Таблица55" ref="A2:F43" totalsRowShown="0" headerRowDxfId="38" dataDxfId="36" headerRowBorderDxfId="37" tableBorderDxfId="35">
  <autoFilter ref="A2:F43" xr:uid="{00000000-0009-0000-0100-000004000000}"/>
  <sortState xmlns:xlrd2="http://schemas.microsoft.com/office/spreadsheetml/2017/richdata2" ref="A3:F65">
    <sortCondition ref="F2:F65"/>
  </sortState>
  <tableColumns count="6">
    <tableColumn id="1" xr3:uid="{00000000-0010-0000-0300-000001000000}" name="Ф.И.О." dataDxfId="34"/>
    <tableColumn id="2" xr3:uid="{00000000-0010-0000-0300-000002000000}" name="Столбец1" dataDxfId="33"/>
    <tableColumn id="3" xr3:uid="{00000000-0010-0000-0300-000003000000}" name="HS 85-109  1 этап" dataDxfId="32"/>
    <tableColumn id="10" xr3:uid="{00000000-0010-0000-0300-00000A000000}" name="HS свыше 110           2 этап    " dataDxfId="31"/>
    <tableColumn id="11" xr3:uid="{00000000-0010-0000-0300-00000B000000}" name="Сумма этапов" dataDxfId="30"/>
    <tableColumn id="12" xr3:uid="{00000000-0010-0000-0300-00000C000000}" name="Место" dataDxfId="29">
      <calculatedColumnFormula>RANK(E3,$E$3:$E$43,0)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4000000}" name="Таблица5513" displayName="Таблица5513" ref="A2:F23" totalsRowShown="0" headerRowDxfId="28" dataDxfId="26" headerRowBorderDxfId="27" tableBorderDxfId="25">
  <autoFilter ref="A2:F23" xr:uid="{00000000-0009-0000-0100-00000C000000}"/>
  <sortState xmlns:xlrd2="http://schemas.microsoft.com/office/spreadsheetml/2017/richdata2" ref="A3:F65">
    <sortCondition ref="F2:F65"/>
  </sortState>
  <tableColumns count="6">
    <tableColumn id="1" xr3:uid="{00000000-0010-0000-0400-000001000000}" name="Ф.И.О." dataDxfId="24"/>
    <tableColumn id="2" xr3:uid="{00000000-0010-0000-0400-000002000000}" name="Столбец1" dataDxfId="23"/>
    <tableColumn id="3" xr3:uid="{00000000-0010-0000-0400-000003000000}" name="HS 85-109  1 этап" dataDxfId="22"/>
    <tableColumn id="10" xr3:uid="{00000000-0010-0000-0400-00000A000000}" name="HS свыше 110              2 этап    " dataDxfId="21"/>
    <tableColumn id="11" xr3:uid="{00000000-0010-0000-0400-00000B000000}" name="Сумма этапов" dataDxfId="20"/>
    <tableColumn id="12" xr3:uid="{00000000-0010-0000-0400-00000C000000}" name="Место" dataDxfId="19">
      <calculatedColumnFormula>RANK(E3,$E$3:$E$23,0)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Таблица5" displayName="Таблица5" ref="A2:O68" totalsRowShown="0" headerRowDxfId="18" dataDxfId="16" headerRowBorderDxfId="17" tableBorderDxfId="15">
  <autoFilter ref="A2:O68" xr:uid="{00000000-0009-0000-0100-000005000000}"/>
  <sortState xmlns:xlrd2="http://schemas.microsoft.com/office/spreadsheetml/2017/richdata2" ref="A3:O68">
    <sortCondition ref="O2:O68"/>
  </sortState>
  <tableColumns count="15">
    <tableColumn id="1" xr3:uid="{00000000-0010-0000-0500-000001000000}" name="Ф.И.О." dataDxfId="14"/>
    <tableColumn id="2" xr3:uid="{00000000-0010-0000-0500-000002000000}" name="Столбец1" dataDxfId="13"/>
    <tableColumn id="3" xr3:uid="{00000000-0010-0000-0500-000003000000}" name="HS 85-109  1 этап" dataDxfId="12"/>
    <tableColumn id="4" xr3:uid="{00000000-0010-0000-0500-000004000000}" name="HS 85-109  2 этап" dataDxfId="11"/>
    <tableColumn id="5" xr3:uid="{00000000-0010-0000-0500-000005000000}" name="HS 85-109  3 этап" dataDxfId="10"/>
    <tableColumn id="6" xr3:uid="{00000000-0010-0000-0500-000006000000}" name="HS 85-109  4 этап" dataDxfId="9"/>
    <tableColumn id="7" xr3:uid="{00000000-0010-0000-0500-000007000000}" name="HS 85-109  5 этап" dataDxfId="8"/>
    <tableColumn id="8" xr3:uid="{00000000-0010-0000-0500-000008000000}" name="HS 85-109  6 этап" dataDxfId="7"/>
    <tableColumn id="13" xr3:uid="{00000000-0010-0000-0500-00000D000000}" name="HS 85-109  7 этап" dataDxfId="6"/>
    <tableColumn id="9" xr3:uid="{00000000-0010-0000-0500-000009000000}" name="HS 85-109  8 этап" dataDxfId="5"/>
    <tableColumn id="14" xr3:uid="{00000000-0010-0000-0500-00000E000000}" name="HS 85-109  9 этап" dataDxfId="4"/>
    <tableColumn id="16" xr3:uid="{00000000-0010-0000-0500-000010000000}" name="HS 85-109  11 этап" dataDxfId="3"/>
    <tableColumn id="10" xr3:uid="{00000000-0010-0000-0500-00000A000000}" name="HS 85-109  Финал" dataDxfId="2"/>
    <tableColumn id="11" xr3:uid="{00000000-0010-0000-0500-00000B000000}" name="Сумма этапов" dataDxfId="1"/>
    <tableColumn id="12" xr3:uid="{00000000-0010-0000-0500-00000C000000}" name="Место" dataDxfId="0">
      <calculatedColumnFormula>RANK(N3,$N$3:$N$68,0)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9"/>
  <sheetViews>
    <sheetView view="pageBreakPreview" zoomScale="70" zoomScaleSheetLayoutView="70" workbookViewId="0">
      <selection activeCell="K23" sqref="K23"/>
    </sheetView>
  </sheetViews>
  <sheetFormatPr defaultRowHeight="12.75" x14ac:dyDescent="0.2"/>
  <cols>
    <col min="12" max="12" width="6.42578125" customWidth="1"/>
  </cols>
  <sheetData>
    <row r="1" spans="1:10" x14ac:dyDescent="0.2">
      <c r="E1" s="104" t="s">
        <v>5</v>
      </c>
      <c r="F1" s="105"/>
      <c r="G1" s="105"/>
      <c r="H1" s="105"/>
      <c r="I1" s="105"/>
      <c r="J1" s="105"/>
    </row>
    <row r="2" spans="1:10" x14ac:dyDescent="0.2">
      <c r="E2" s="105"/>
      <c r="F2" s="105"/>
      <c r="G2" s="105"/>
      <c r="H2" s="105"/>
      <c r="I2" s="105"/>
      <c r="J2" s="105"/>
    </row>
    <row r="3" spans="1:10" x14ac:dyDescent="0.2">
      <c r="E3" s="105"/>
      <c r="F3" s="105"/>
      <c r="G3" s="105"/>
      <c r="H3" s="105"/>
      <c r="I3" s="105"/>
      <c r="J3" s="105"/>
    </row>
    <row r="4" spans="1:10" x14ac:dyDescent="0.2">
      <c r="E4" s="105"/>
      <c r="F4" s="105"/>
      <c r="G4" s="105"/>
      <c r="H4" s="105"/>
      <c r="I4" s="105"/>
      <c r="J4" s="105"/>
    </row>
    <row r="5" spans="1:10" x14ac:dyDescent="0.2">
      <c r="E5" s="105"/>
      <c r="F5" s="105"/>
      <c r="G5" s="105"/>
      <c r="H5" s="105"/>
      <c r="I5" s="105"/>
      <c r="J5" s="105"/>
    </row>
    <row r="6" spans="1:10" x14ac:dyDescent="0.2">
      <c r="E6" s="105"/>
      <c r="F6" s="105"/>
      <c r="G6" s="105"/>
      <c r="H6" s="105"/>
      <c r="I6" s="105"/>
      <c r="J6" s="105"/>
    </row>
    <row r="7" spans="1:10" x14ac:dyDescent="0.2">
      <c r="E7" s="105"/>
      <c r="F7" s="105"/>
      <c r="G7" s="105"/>
      <c r="H7" s="105"/>
      <c r="I7" s="105"/>
      <c r="J7" s="105"/>
    </row>
    <row r="8" spans="1:10" x14ac:dyDescent="0.2">
      <c r="E8" s="105"/>
      <c r="F8" s="105"/>
      <c r="G8" s="105"/>
      <c r="H8" s="105"/>
      <c r="I8" s="105"/>
      <c r="J8" s="105"/>
    </row>
    <row r="9" spans="1:10" x14ac:dyDescent="0.2">
      <c r="E9" s="105"/>
      <c r="F9" s="105"/>
      <c r="G9" s="105"/>
      <c r="H9" s="105"/>
      <c r="I9" s="105"/>
      <c r="J9" s="105"/>
    </row>
    <row r="10" spans="1:10" x14ac:dyDescent="0.2">
      <c r="E10" s="105"/>
      <c r="F10" s="105"/>
      <c r="G10" s="105"/>
      <c r="H10" s="105"/>
      <c r="I10" s="105"/>
      <c r="J10" s="105"/>
    </row>
    <row r="11" spans="1:10" x14ac:dyDescent="0.2">
      <c r="E11" s="105"/>
      <c r="F11" s="105"/>
      <c r="G11" s="105"/>
      <c r="H11" s="105"/>
      <c r="I11" s="105"/>
      <c r="J11" s="105"/>
    </row>
    <row r="12" spans="1:10" x14ac:dyDescent="0.2">
      <c r="E12" s="105"/>
      <c r="F12" s="105"/>
      <c r="G12" s="105"/>
      <c r="H12" s="105"/>
      <c r="I12" s="105"/>
      <c r="J12" s="105"/>
    </row>
    <row r="13" spans="1:10" x14ac:dyDescent="0.2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0" x14ac:dyDescent="0.2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ht="18.75" x14ac:dyDescent="0.2">
      <c r="A16" s="3"/>
      <c r="B16" s="3"/>
      <c r="C16" s="3"/>
      <c r="D16" s="3"/>
      <c r="E16" s="4"/>
      <c r="F16" s="3"/>
      <c r="G16" s="3"/>
      <c r="H16" s="3"/>
      <c r="I16" s="3"/>
      <c r="J16" s="3"/>
    </row>
    <row r="17" spans="1:10" ht="18.75" x14ac:dyDescent="0.2">
      <c r="A17" s="3"/>
      <c r="B17" s="3"/>
      <c r="C17" s="3"/>
      <c r="D17" s="3"/>
      <c r="E17" s="4"/>
      <c r="F17" s="3"/>
      <c r="G17" s="3"/>
      <c r="H17" s="3"/>
      <c r="I17" s="3"/>
      <c r="J17" s="3"/>
    </row>
    <row r="18" spans="1:10" ht="18.75" x14ac:dyDescent="0.2">
      <c r="A18" s="3"/>
      <c r="B18" s="3"/>
      <c r="C18" s="3"/>
      <c r="D18" s="3"/>
      <c r="E18" s="4"/>
      <c r="F18" s="3"/>
      <c r="G18" s="3"/>
      <c r="H18" s="3"/>
      <c r="I18" s="3"/>
      <c r="J18" s="3"/>
    </row>
    <row r="19" spans="1:10" ht="18.75" x14ac:dyDescent="0.2">
      <c r="A19" s="3"/>
      <c r="B19" s="3"/>
      <c r="C19" s="3"/>
      <c r="D19" s="3"/>
      <c r="E19" s="4"/>
      <c r="F19" s="3"/>
      <c r="G19" s="3"/>
      <c r="H19" s="3"/>
      <c r="I19" s="3"/>
      <c r="J19" s="3"/>
    </row>
    <row r="20" spans="1:10" ht="18.75" x14ac:dyDescent="0.2">
      <c r="A20" s="3"/>
      <c r="B20" s="3"/>
      <c r="C20" s="3"/>
      <c r="D20" s="3"/>
      <c r="E20" s="4"/>
      <c r="F20" s="3"/>
      <c r="G20" s="3"/>
      <c r="H20" s="3"/>
      <c r="I20" s="3"/>
      <c r="J20" s="3"/>
    </row>
    <row r="21" spans="1:10" ht="18.75" x14ac:dyDescent="0.2">
      <c r="A21" s="3"/>
      <c r="B21" s="3"/>
      <c r="C21" s="3"/>
      <c r="D21" s="3"/>
      <c r="E21" s="4"/>
      <c r="F21" s="3"/>
      <c r="G21" s="3"/>
      <c r="H21" s="3"/>
      <c r="I21" s="3"/>
      <c r="J21" s="3"/>
    </row>
    <row r="22" spans="1:10" ht="18.75" x14ac:dyDescent="0.2">
      <c r="A22" s="3"/>
      <c r="B22" s="3"/>
      <c r="C22" s="3"/>
      <c r="D22" s="3"/>
      <c r="E22" s="4"/>
      <c r="F22" s="3"/>
      <c r="G22" s="3"/>
      <c r="H22" s="3"/>
      <c r="I22" s="3"/>
      <c r="J22" s="3"/>
    </row>
    <row r="23" spans="1:10" ht="18.75" x14ac:dyDescent="0.3">
      <c r="A23" s="3"/>
      <c r="B23" s="3"/>
      <c r="C23" s="3"/>
      <c r="D23" s="3"/>
      <c r="E23" s="5"/>
      <c r="F23" s="3"/>
      <c r="G23" s="3"/>
      <c r="H23" s="3"/>
      <c r="I23" s="3"/>
      <c r="J23" s="3"/>
    </row>
    <row r="24" spans="1:10" ht="12.75" customHeight="1" x14ac:dyDescent="0.2">
      <c r="A24" s="3"/>
      <c r="B24" s="2"/>
      <c r="C24" s="2"/>
      <c r="D24" s="2"/>
      <c r="E24" s="2"/>
      <c r="F24" s="2"/>
      <c r="G24" s="2"/>
      <c r="H24" s="2"/>
      <c r="I24" s="2"/>
      <c r="J24" s="3"/>
    </row>
    <row r="25" spans="1:10" ht="12.75" customHeight="1" x14ac:dyDescent="0.2">
      <c r="A25" s="3"/>
      <c r="B25" s="2"/>
      <c r="C25" s="2"/>
      <c r="D25" s="2"/>
      <c r="E25" s="2"/>
      <c r="F25" s="2"/>
      <c r="G25" s="2"/>
      <c r="H25" s="2"/>
      <c r="I25" s="2"/>
      <c r="J25" s="3"/>
    </row>
    <row r="26" spans="1:10" ht="12.75" customHeight="1" x14ac:dyDescent="0.2">
      <c r="A26" s="3"/>
      <c r="B26" s="2"/>
      <c r="C26" s="2"/>
      <c r="D26" s="2"/>
      <c r="E26" s="2"/>
      <c r="F26" s="2"/>
      <c r="G26" s="2"/>
      <c r="H26" s="2"/>
      <c r="I26" s="2"/>
      <c r="J26" s="3"/>
    </row>
    <row r="27" spans="1:10" ht="12.75" customHeight="1" x14ac:dyDescent="0.2">
      <c r="A27" s="3"/>
      <c r="B27" s="2"/>
      <c r="C27" s="2"/>
      <c r="D27" s="2"/>
      <c r="E27" s="2"/>
      <c r="F27" s="2"/>
      <c r="G27" s="2"/>
      <c r="H27" s="2"/>
      <c r="I27" s="2"/>
      <c r="J27" s="3"/>
    </row>
    <row r="28" spans="1:10" ht="12.75" customHeight="1" x14ac:dyDescent="0.2">
      <c r="A28" s="3"/>
      <c r="B28" s="2"/>
      <c r="C28" s="2"/>
      <c r="D28" s="2"/>
      <c r="E28" s="2"/>
      <c r="F28" s="2"/>
      <c r="G28" s="2"/>
      <c r="H28" s="2"/>
      <c r="I28" s="2"/>
      <c r="J28" s="3"/>
    </row>
    <row r="29" spans="1:10" ht="12.75" customHeight="1" x14ac:dyDescent="0.2">
      <c r="A29" s="3"/>
      <c r="B29" s="2"/>
      <c r="C29" s="2"/>
      <c r="D29" s="2"/>
      <c r="E29" s="2"/>
      <c r="F29" s="2"/>
      <c r="G29" s="2"/>
      <c r="H29" s="2"/>
      <c r="I29" s="2"/>
      <c r="J29" s="3"/>
    </row>
    <row r="30" spans="1:10" x14ac:dyDescent="0.2">
      <c r="A30" s="3"/>
      <c r="B30" s="3"/>
      <c r="C30" s="3"/>
      <c r="D30" s="3"/>
      <c r="E30" s="3"/>
      <c r="F30" s="3"/>
      <c r="G30" s="3"/>
      <c r="H30" s="3"/>
      <c r="I30" s="3"/>
      <c r="J30" s="3"/>
    </row>
    <row r="31" spans="1:10" x14ac:dyDescent="0.2">
      <c r="A31" s="3"/>
      <c r="B31" s="3"/>
      <c r="C31" s="3"/>
      <c r="D31" s="3"/>
      <c r="E31" s="3"/>
      <c r="F31" s="3"/>
      <c r="G31" s="3"/>
      <c r="H31" s="3"/>
      <c r="I31" s="3"/>
      <c r="J31" s="3"/>
    </row>
    <row r="32" spans="1:10" x14ac:dyDescent="0.2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10" x14ac:dyDescent="0.2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x14ac:dyDescent="0.2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x14ac:dyDescent="0.2">
      <c r="A35" s="3"/>
      <c r="B35" s="3"/>
      <c r="C35" s="1"/>
      <c r="D35" s="1"/>
      <c r="E35" s="1"/>
      <c r="F35" s="1"/>
      <c r="G35" s="1"/>
      <c r="H35" s="1"/>
      <c r="I35" s="3"/>
      <c r="J35" s="3"/>
    </row>
    <row r="36" spans="1:10" x14ac:dyDescent="0.2">
      <c r="A36" s="3"/>
      <c r="B36" s="3"/>
      <c r="C36" s="1"/>
      <c r="D36" s="1"/>
      <c r="E36" s="1"/>
      <c r="F36" s="1"/>
      <c r="G36" s="1"/>
      <c r="H36" s="1"/>
      <c r="I36" s="3"/>
      <c r="J36" s="3"/>
    </row>
    <row r="37" spans="1:10" x14ac:dyDescent="0.2">
      <c r="A37" s="3"/>
      <c r="B37" s="3"/>
      <c r="C37" s="1"/>
      <c r="D37" s="1"/>
      <c r="E37" s="1"/>
      <c r="F37" s="1"/>
      <c r="G37" s="1"/>
      <c r="H37" s="1"/>
      <c r="I37" s="3"/>
      <c r="J37" s="3"/>
    </row>
    <row r="38" spans="1:10" x14ac:dyDescent="0.2">
      <c r="A38" s="3"/>
      <c r="B38" s="3"/>
      <c r="C38" s="1"/>
      <c r="D38" s="1"/>
      <c r="E38" s="1"/>
      <c r="F38" s="1"/>
      <c r="G38" s="1"/>
      <c r="H38" s="1"/>
      <c r="I38" s="3"/>
      <c r="J38" s="3"/>
    </row>
    <row r="39" spans="1:10" x14ac:dyDescent="0.2">
      <c r="A39" s="3"/>
      <c r="B39" s="3"/>
      <c r="C39" s="1"/>
      <c r="D39" s="1"/>
      <c r="E39" s="1"/>
      <c r="F39" s="1"/>
      <c r="G39" s="1"/>
      <c r="H39" s="1"/>
      <c r="I39" s="3"/>
      <c r="J39" s="3"/>
    </row>
    <row r="40" spans="1:10" x14ac:dyDescent="0.2">
      <c r="A40" s="3"/>
      <c r="B40" s="3"/>
      <c r="C40" s="1"/>
      <c r="D40" s="1"/>
      <c r="E40" s="1"/>
      <c r="F40" s="1"/>
      <c r="G40" s="1"/>
      <c r="H40" s="1"/>
      <c r="I40" s="3"/>
      <c r="J40" s="3"/>
    </row>
    <row r="41" spans="1:10" x14ac:dyDescent="0.2">
      <c r="A41" s="3"/>
      <c r="B41" s="3"/>
      <c r="C41" s="1"/>
      <c r="D41" s="1"/>
      <c r="E41" s="1"/>
      <c r="F41" s="1"/>
      <c r="G41" s="1"/>
      <c r="H41" s="1"/>
      <c r="I41" s="3"/>
      <c r="J41" s="3"/>
    </row>
    <row r="42" spans="1:10" x14ac:dyDescent="0.2">
      <c r="A42" s="3"/>
      <c r="B42" s="3"/>
      <c r="C42" s="1"/>
      <c r="D42" s="1"/>
      <c r="E42" s="1"/>
      <c r="F42" s="1"/>
      <c r="G42" s="1"/>
      <c r="H42" s="1"/>
      <c r="I42" s="3"/>
      <c r="J42" s="3"/>
    </row>
    <row r="43" spans="1:10" x14ac:dyDescent="0.2">
      <c r="A43" s="3"/>
      <c r="B43" s="3"/>
      <c r="C43" s="1"/>
      <c r="D43" s="1"/>
      <c r="E43" s="1"/>
      <c r="F43" s="1"/>
      <c r="G43" s="1"/>
      <c r="H43" s="1"/>
      <c r="I43" s="3"/>
      <c r="J43" s="3"/>
    </row>
    <row r="44" spans="1:10" x14ac:dyDescent="0.2">
      <c r="A44" s="3"/>
      <c r="B44" s="3"/>
      <c r="C44" s="1"/>
      <c r="D44" s="1"/>
      <c r="E44" s="1"/>
      <c r="F44" s="1"/>
      <c r="G44" s="1"/>
      <c r="H44" s="1"/>
      <c r="I44" s="3"/>
      <c r="J44" s="3"/>
    </row>
    <row r="45" spans="1:10" x14ac:dyDescent="0.2">
      <c r="A45" s="3"/>
      <c r="B45" s="3"/>
      <c r="C45" s="1"/>
      <c r="D45" s="1"/>
      <c r="E45" s="1"/>
      <c r="F45" s="1"/>
      <c r="G45" s="1"/>
      <c r="H45" s="1"/>
      <c r="I45" s="3"/>
      <c r="J45" s="3"/>
    </row>
    <row r="46" spans="1:10" ht="12.75" customHeight="1" x14ac:dyDescent="0.2">
      <c r="A46" s="3"/>
      <c r="B46" s="103" t="s">
        <v>123</v>
      </c>
      <c r="C46" s="103"/>
      <c r="D46" s="103"/>
      <c r="E46" s="103"/>
      <c r="F46" s="103"/>
      <c r="G46" s="103"/>
      <c r="H46" s="103"/>
      <c r="I46" s="103"/>
      <c r="J46" s="3"/>
    </row>
    <row r="47" spans="1:10" ht="12.75" customHeight="1" x14ac:dyDescent="0.2">
      <c r="A47" s="3"/>
      <c r="B47" s="103"/>
      <c r="C47" s="103"/>
      <c r="D47" s="103"/>
      <c r="E47" s="103"/>
      <c r="F47" s="103"/>
      <c r="G47" s="103"/>
      <c r="H47" s="103"/>
      <c r="I47" s="103"/>
      <c r="J47" s="3"/>
    </row>
    <row r="48" spans="1:10" ht="12.75" customHeight="1" x14ac:dyDescent="0.2">
      <c r="A48" s="3"/>
      <c r="B48" s="103"/>
      <c r="C48" s="103"/>
      <c r="D48" s="103"/>
      <c r="E48" s="103"/>
      <c r="F48" s="103"/>
      <c r="G48" s="103"/>
      <c r="H48" s="103"/>
      <c r="I48" s="103"/>
      <c r="J48" s="3"/>
    </row>
    <row r="49" spans="1:10" ht="12.75" customHeight="1" x14ac:dyDescent="0.2">
      <c r="A49" s="3"/>
      <c r="B49" s="103"/>
      <c r="C49" s="103"/>
      <c r="D49" s="103"/>
      <c r="E49" s="103"/>
      <c r="F49" s="103"/>
      <c r="G49" s="103"/>
      <c r="H49" s="103"/>
      <c r="I49" s="103"/>
      <c r="J49" s="3"/>
    </row>
    <row r="50" spans="1:10" x14ac:dyDescent="0.2">
      <c r="A50" s="3"/>
      <c r="B50" s="103"/>
      <c r="C50" s="103"/>
      <c r="D50" s="103"/>
      <c r="E50" s="103"/>
      <c r="F50" s="103"/>
      <c r="G50" s="103"/>
      <c r="H50" s="103"/>
      <c r="I50" s="103"/>
      <c r="J50" s="3"/>
    </row>
    <row r="51" spans="1:10" x14ac:dyDescent="0.2">
      <c r="A51" s="3"/>
      <c r="B51" s="102" t="s">
        <v>119</v>
      </c>
      <c r="C51" s="102"/>
      <c r="D51" s="102"/>
      <c r="E51" s="102"/>
      <c r="F51" s="102"/>
      <c r="G51" s="102"/>
      <c r="H51" s="102"/>
      <c r="I51" s="102"/>
      <c r="J51" s="3"/>
    </row>
    <row r="52" spans="1:10" x14ac:dyDescent="0.2">
      <c r="A52" s="3"/>
      <c r="B52" s="102"/>
      <c r="C52" s="102"/>
      <c r="D52" s="102"/>
      <c r="E52" s="102"/>
      <c r="F52" s="102"/>
      <c r="G52" s="102"/>
      <c r="H52" s="102"/>
      <c r="I52" s="102"/>
      <c r="J52" s="3"/>
    </row>
    <row r="53" spans="1:10" x14ac:dyDescent="0.2">
      <c r="A53" s="3"/>
      <c r="B53" s="102"/>
      <c r="C53" s="102"/>
      <c r="D53" s="102"/>
      <c r="E53" s="102"/>
      <c r="F53" s="102"/>
      <c r="G53" s="102"/>
      <c r="H53" s="102"/>
      <c r="I53" s="102"/>
      <c r="J53" s="3"/>
    </row>
    <row r="54" spans="1:10" x14ac:dyDescent="0.2">
      <c r="A54" s="3"/>
      <c r="B54" s="102"/>
      <c r="C54" s="102"/>
      <c r="D54" s="102"/>
      <c r="E54" s="102"/>
      <c r="F54" s="102"/>
      <c r="G54" s="102"/>
      <c r="H54" s="102"/>
      <c r="I54" s="102"/>
      <c r="J54" s="3"/>
    </row>
    <row r="55" spans="1:10" x14ac:dyDescent="0.2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x14ac:dyDescent="0.2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x14ac:dyDescent="0.2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x14ac:dyDescent="0.2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x14ac:dyDescent="0.2">
      <c r="A59" s="3"/>
      <c r="B59" s="3"/>
      <c r="C59" s="3"/>
      <c r="D59" s="3"/>
      <c r="E59" s="3"/>
      <c r="F59" s="3"/>
      <c r="G59" s="3"/>
      <c r="H59" s="3"/>
      <c r="I59" s="3"/>
      <c r="J59" s="3"/>
    </row>
  </sheetData>
  <mergeCells count="3">
    <mergeCell ref="B51:I54"/>
    <mergeCell ref="B46:I50"/>
    <mergeCell ref="E1:J12"/>
  </mergeCells>
  <printOptions horizontalCentered="1" verticalCentered="1"/>
  <pageMargins left="0" right="0" top="0" bottom="0" header="0.31496062992125984" footer="0.31496062992125984"/>
  <pageSetup paperSize="9" scale="9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68"/>
  <sheetViews>
    <sheetView view="pageBreakPreview" topLeftCell="A58" zoomScale="80" zoomScaleNormal="50" zoomScaleSheetLayoutView="80" workbookViewId="0">
      <selection activeCell="A72" sqref="A71:A72"/>
    </sheetView>
  </sheetViews>
  <sheetFormatPr defaultRowHeight="39" customHeight="1" x14ac:dyDescent="0.2"/>
  <cols>
    <col min="1" max="1" width="50.140625" customWidth="1"/>
    <col min="2" max="2" width="10.28515625" customWidth="1"/>
    <col min="3" max="13" width="8.7109375" customWidth="1"/>
    <col min="14" max="14" width="8.7109375" style="6" customWidth="1"/>
    <col min="15" max="15" width="8.7109375" style="12" customWidth="1"/>
  </cols>
  <sheetData>
    <row r="1" spans="1:15" ht="39" customHeight="1" x14ac:dyDescent="0.55000000000000004">
      <c r="A1" s="115" t="s">
        <v>77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1:15" ht="51.75" customHeight="1" x14ac:dyDescent="0.2">
      <c r="A2" s="22" t="s">
        <v>0</v>
      </c>
      <c r="B2" s="33" t="s">
        <v>72</v>
      </c>
      <c r="C2" s="23" t="s">
        <v>7</v>
      </c>
      <c r="D2" s="23" t="s">
        <v>8</v>
      </c>
      <c r="E2" s="23" t="s">
        <v>9</v>
      </c>
      <c r="F2" s="23" t="s">
        <v>10</v>
      </c>
      <c r="G2" s="23" t="s">
        <v>11</v>
      </c>
      <c r="H2" s="23" t="s">
        <v>12</v>
      </c>
      <c r="I2" s="23" t="s">
        <v>112</v>
      </c>
      <c r="J2" s="23" t="s">
        <v>171</v>
      </c>
      <c r="K2" s="23" t="s">
        <v>71</v>
      </c>
      <c r="L2" s="23" t="s">
        <v>185</v>
      </c>
      <c r="M2" s="23" t="s">
        <v>178</v>
      </c>
      <c r="N2" s="23" t="s">
        <v>6</v>
      </c>
      <c r="O2" s="34" t="s">
        <v>3</v>
      </c>
    </row>
    <row r="3" spans="1:15" ht="39" customHeight="1" x14ac:dyDescent="0.2">
      <c r="A3" s="79" t="s">
        <v>107</v>
      </c>
      <c r="B3" s="9" t="s">
        <v>2</v>
      </c>
      <c r="C3" s="16">
        <v>23</v>
      </c>
      <c r="D3" s="16">
        <v>30</v>
      </c>
      <c r="E3" s="16">
        <v>30</v>
      </c>
      <c r="F3" s="16">
        <v>30</v>
      </c>
      <c r="G3" s="16">
        <v>30</v>
      </c>
      <c r="H3" s="16"/>
      <c r="I3" s="16"/>
      <c r="J3" s="16">
        <v>12</v>
      </c>
      <c r="K3" s="16">
        <v>14</v>
      </c>
      <c r="L3" s="16">
        <v>23</v>
      </c>
      <c r="M3" s="16">
        <v>17</v>
      </c>
      <c r="N3" s="11">
        <f>SUM(Таблица5[[#This Row],[HS 85-109  1 этап]:[HS 85-109  Финал]])</f>
        <v>209</v>
      </c>
      <c r="O3" s="66">
        <f t="shared" ref="O3:O34" si="0">RANK(N3,$N$3:$N$68,0)</f>
        <v>1</v>
      </c>
    </row>
    <row r="4" spans="1:15" ht="39" customHeight="1" x14ac:dyDescent="0.2">
      <c r="A4" s="86" t="s">
        <v>108</v>
      </c>
      <c r="B4" s="9" t="s">
        <v>2</v>
      </c>
      <c r="C4" s="16">
        <v>14</v>
      </c>
      <c r="D4" s="16">
        <v>16</v>
      </c>
      <c r="E4" s="16">
        <v>16</v>
      </c>
      <c r="F4" s="16">
        <v>19</v>
      </c>
      <c r="G4" s="16">
        <v>17</v>
      </c>
      <c r="H4" s="16">
        <v>30</v>
      </c>
      <c r="I4" s="16">
        <v>30</v>
      </c>
      <c r="J4" s="16">
        <v>15</v>
      </c>
      <c r="K4" s="16">
        <v>19</v>
      </c>
      <c r="L4" s="16">
        <v>15</v>
      </c>
      <c r="M4" s="16">
        <v>13</v>
      </c>
      <c r="N4" s="11">
        <f>SUM(Таблица5[[#This Row],[HS 85-109  1 этап]:[HS 85-109  Финал]])</f>
        <v>204</v>
      </c>
      <c r="O4" s="66">
        <f t="shared" si="0"/>
        <v>2</v>
      </c>
    </row>
    <row r="5" spans="1:15" ht="39" customHeight="1" x14ac:dyDescent="0.2">
      <c r="A5" s="101" t="s">
        <v>106</v>
      </c>
      <c r="B5" s="9" t="s">
        <v>2</v>
      </c>
      <c r="C5" s="16">
        <v>30</v>
      </c>
      <c r="D5" s="16">
        <v>23</v>
      </c>
      <c r="E5" s="16">
        <v>19</v>
      </c>
      <c r="F5" s="16">
        <v>17</v>
      </c>
      <c r="G5" s="16">
        <v>19</v>
      </c>
      <c r="H5" s="16"/>
      <c r="I5" s="16"/>
      <c r="J5" s="16">
        <v>23</v>
      </c>
      <c r="K5" s="16">
        <v>30</v>
      </c>
      <c r="L5" s="16"/>
      <c r="M5" s="16">
        <v>30</v>
      </c>
      <c r="N5" s="11">
        <f>SUM(Таблица5[[#This Row],[HS 85-109  1 этап]:[HS 85-109  Финал]])</f>
        <v>191</v>
      </c>
      <c r="O5" s="66">
        <f t="shared" si="0"/>
        <v>3</v>
      </c>
    </row>
    <row r="6" spans="1:15" ht="39" customHeight="1" x14ac:dyDescent="0.2">
      <c r="A6" s="86" t="s">
        <v>105</v>
      </c>
      <c r="B6" s="9" t="s">
        <v>2</v>
      </c>
      <c r="C6" s="16">
        <v>17</v>
      </c>
      <c r="D6" s="16">
        <v>14</v>
      </c>
      <c r="E6" s="16">
        <v>23</v>
      </c>
      <c r="F6" s="16">
        <v>23</v>
      </c>
      <c r="G6" s="16">
        <v>23</v>
      </c>
      <c r="H6" s="16"/>
      <c r="I6" s="16"/>
      <c r="J6" s="16">
        <v>30</v>
      </c>
      <c r="K6" s="16">
        <v>23</v>
      </c>
      <c r="L6" s="16">
        <v>17</v>
      </c>
      <c r="M6" s="16">
        <v>15</v>
      </c>
      <c r="N6" s="11">
        <f>SUM(Таблица5[[#This Row],[HS 85-109  1 этап]:[HS 85-109  Финал]])</f>
        <v>185</v>
      </c>
      <c r="O6" s="66">
        <f t="shared" si="0"/>
        <v>4</v>
      </c>
    </row>
    <row r="7" spans="1:15" ht="39" customHeight="1" x14ac:dyDescent="0.2">
      <c r="A7" s="79" t="s">
        <v>21</v>
      </c>
      <c r="B7" s="9" t="s">
        <v>2</v>
      </c>
      <c r="C7" s="16">
        <v>15</v>
      </c>
      <c r="D7" s="16">
        <v>12</v>
      </c>
      <c r="E7" s="16">
        <v>17</v>
      </c>
      <c r="F7" s="16">
        <v>15</v>
      </c>
      <c r="G7" s="16">
        <v>16</v>
      </c>
      <c r="H7" s="16"/>
      <c r="I7" s="16"/>
      <c r="J7" s="16">
        <v>14</v>
      </c>
      <c r="K7" s="16">
        <v>15</v>
      </c>
      <c r="L7" s="16">
        <v>30</v>
      </c>
      <c r="M7" s="16">
        <v>19</v>
      </c>
      <c r="N7" s="11">
        <f>SUM(Таблица5[[#This Row],[HS 85-109  1 этап]:[HS 85-109  Финал]])</f>
        <v>153</v>
      </c>
      <c r="O7" s="66">
        <f t="shared" si="0"/>
        <v>5</v>
      </c>
    </row>
    <row r="8" spans="1:15" ht="39" customHeight="1" x14ac:dyDescent="0.2">
      <c r="A8" s="79" t="s">
        <v>34</v>
      </c>
      <c r="B8" s="9" t="s">
        <v>2</v>
      </c>
      <c r="C8" s="16">
        <v>16</v>
      </c>
      <c r="D8" s="16"/>
      <c r="E8" s="16">
        <v>11</v>
      </c>
      <c r="F8" s="16">
        <v>14</v>
      </c>
      <c r="G8" s="16">
        <v>12</v>
      </c>
      <c r="H8" s="16">
        <v>19</v>
      </c>
      <c r="I8" s="16">
        <v>17</v>
      </c>
      <c r="J8" s="16">
        <v>16</v>
      </c>
      <c r="K8" s="16">
        <v>11</v>
      </c>
      <c r="L8" s="16"/>
      <c r="M8" s="16">
        <v>11</v>
      </c>
      <c r="N8" s="11">
        <f>SUM(Таблица5[[#This Row],[HS 85-109  1 этап]:[HS 85-109  Финал]])</f>
        <v>127</v>
      </c>
      <c r="O8" s="66">
        <f t="shared" si="0"/>
        <v>6</v>
      </c>
    </row>
    <row r="9" spans="1:15" ht="39" customHeight="1" x14ac:dyDescent="0.2">
      <c r="A9" s="79" t="s">
        <v>29</v>
      </c>
      <c r="B9" s="9" t="s">
        <v>2</v>
      </c>
      <c r="C9" s="16">
        <v>19</v>
      </c>
      <c r="D9" s="16">
        <v>19</v>
      </c>
      <c r="E9" s="16">
        <v>13</v>
      </c>
      <c r="F9" s="16">
        <v>16</v>
      </c>
      <c r="G9" s="16">
        <v>13</v>
      </c>
      <c r="H9" s="16"/>
      <c r="I9" s="16"/>
      <c r="J9" s="16">
        <v>19</v>
      </c>
      <c r="K9" s="16">
        <v>17</v>
      </c>
      <c r="L9" s="16"/>
      <c r="M9" s="16">
        <v>10</v>
      </c>
      <c r="N9" s="11">
        <f>SUM(Таблица5[[#This Row],[HS 85-109  1 этап]:[HS 85-109  Финал]])</f>
        <v>126</v>
      </c>
      <c r="O9" s="66">
        <f t="shared" si="0"/>
        <v>7</v>
      </c>
    </row>
    <row r="10" spans="1:15" ht="39" customHeight="1" x14ac:dyDescent="0.2">
      <c r="A10" s="101" t="s">
        <v>92</v>
      </c>
      <c r="B10" s="9" t="s">
        <v>2</v>
      </c>
      <c r="C10" s="16">
        <v>11</v>
      </c>
      <c r="D10" s="16">
        <v>17</v>
      </c>
      <c r="E10" s="16">
        <v>12</v>
      </c>
      <c r="F10" s="16">
        <v>13</v>
      </c>
      <c r="G10" s="16">
        <v>15</v>
      </c>
      <c r="H10" s="16"/>
      <c r="I10" s="16"/>
      <c r="J10" s="16">
        <v>13</v>
      </c>
      <c r="K10" s="16">
        <v>8</v>
      </c>
      <c r="L10" s="16">
        <v>13</v>
      </c>
      <c r="M10" s="16">
        <v>9.5</v>
      </c>
      <c r="N10" s="11">
        <f>SUM(Таблица5[[#This Row],[HS 85-109  1 этап]:[HS 85-109  Финал]])</f>
        <v>111.5</v>
      </c>
      <c r="O10" s="66">
        <f t="shared" si="0"/>
        <v>8</v>
      </c>
    </row>
    <row r="11" spans="1:15" ht="39" customHeight="1" x14ac:dyDescent="0.2">
      <c r="A11" s="79" t="s">
        <v>13</v>
      </c>
      <c r="B11" s="9" t="s">
        <v>2</v>
      </c>
      <c r="C11" s="8">
        <v>12</v>
      </c>
      <c r="D11" s="16">
        <v>9</v>
      </c>
      <c r="E11" s="16">
        <v>14</v>
      </c>
      <c r="F11" s="16">
        <v>9.5</v>
      </c>
      <c r="G11" s="16">
        <v>11</v>
      </c>
      <c r="H11" s="16"/>
      <c r="I11" s="16"/>
      <c r="J11" s="16">
        <v>7.5</v>
      </c>
      <c r="K11" s="16">
        <v>13</v>
      </c>
      <c r="L11" s="16">
        <v>16</v>
      </c>
      <c r="M11" s="16">
        <v>16</v>
      </c>
      <c r="N11" s="11">
        <f>SUM(Таблица5[[#This Row],[HS 85-109  1 этап]:[HS 85-109  Финал]])</f>
        <v>108</v>
      </c>
      <c r="O11" s="66">
        <f t="shared" si="0"/>
        <v>9</v>
      </c>
    </row>
    <row r="12" spans="1:15" ht="39" customHeight="1" x14ac:dyDescent="0.2">
      <c r="A12" s="79" t="s">
        <v>27</v>
      </c>
      <c r="B12" s="9" t="s">
        <v>2</v>
      </c>
      <c r="C12" s="16">
        <v>13</v>
      </c>
      <c r="D12" s="16">
        <v>11</v>
      </c>
      <c r="E12" s="16">
        <v>15</v>
      </c>
      <c r="F12" s="16">
        <v>12</v>
      </c>
      <c r="G12" s="16">
        <v>14</v>
      </c>
      <c r="H12" s="16"/>
      <c r="I12" s="16"/>
      <c r="J12" s="16">
        <v>4.5</v>
      </c>
      <c r="K12" s="16" t="s">
        <v>179</v>
      </c>
      <c r="L12" s="16">
        <v>14</v>
      </c>
      <c r="M12" s="16">
        <v>23</v>
      </c>
      <c r="N12" s="11">
        <f>SUM(Таблица5[[#This Row],[HS 85-109  1 этап]:[HS 85-109  Финал]])</f>
        <v>106.5</v>
      </c>
      <c r="O12" s="66">
        <f t="shared" si="0"/>
        <v>10</v>
      </c>
    </row>
    <row r="13" spans="1:15" ht="39" customHeight="1" x14ac:dyDescent="0.2">
      <c r="A13" s="79" t="s">
        <v>15</v>
      </c>
      <c r="B13" s="9" t="s">
        <v>2</v>
      </c>
      <c r="C13" s="16">
        <v>8.5</v>
      </c>
      <c r="D13" s="16">
        <v>8.5</v>
      </c>
      <c r="E13" s="16">
        <v>7.5</v>
      </c>
      <c r="F13" s="16">
        <v>8</v>
      </c>
      <c r="G13" s="16">
        <v>5.5</v>
      </c>
      <c r="H13" s="16">
        <v>14</v>
      </c>
      <c r="I13" s="16">
        <v>15</v>
      </c>
      <c r="J13" s="16">
        <v>8.5</v>
      </c>
      <c r="K13" s="16">
        <v>6.5</v>
      </c>
      <c r="L13" s="16">
        <v>10</v>
      </c>
      <c r="M13" s="16">
        <v>8</v>
      </c>
      <c r="N13" s="11">
        <f>SUM(Таблица5[[#This Row],[HS 85-109  1 этап]:[HS 85-109  Финал]])</f>
        <v>100</v>
      </c>
      <c r="O13" s="66">
        <f t="shared" si="0"/>
        <v>11</v>
      </c>
    </row>
    <row r="14" spans="1:15" ht="39" customHeight="1" x14ac:dyDescent="0.2">
      <c r="A14" s="79" t="s">
        <v>22</v>
      </c>
      <c r="B14" s="9" t="s">
        <v>2</v>
      </c>
      <c r="C14" s="16">
        <v>10</v>
      </c>
      <c r="D14" s="16">
        <v>10</v>
      </c>
      <c r="E14" s="16">
        <v>10</v>
      </c>
      <c r="F14" s="16">
        <v>8.5</v>
      </c>
      <c r="G14" s="16">
        <v>10</v>
      </c>
      <c r="H14" s="16"/>
      <c r="I14" s="16"/>
      <c r="J14" s="16">
        <v>8</v>
      </c>
      <c r="K14" s="16">
        <v>16</v>
      </c>
      <c r="L14" s="16">
        <v>19</v>
      </c>
      <c r="M14" s="16"/>
      <c r="N14" s="11">
        <f>SUM(Таблица5[[#This Row],[HS 85-109  1 этап]:[HS 85-109  Финал]])</f>
        <v>91.5</v>
      </c>
      <c r="O14" s="66">
        <f t="shared" si="0"/>
        <v>12</v>
      </c>
    </row>
    <row r="15" spans="1:15" ht="39" customHeight="1" x14ac:dyDescent="0.2">
      <c r="A15" s="79" t="s">
        <v>23</v>
      </c>
      <c r="B15" s="9" t="s">
        <v>2</v>
      </c>
      <c r="C15" s="16">
        <v>3.5</v>
      </c>
      <c r="D15" s="16">
        <v>15</v>
      </c>
      <c r="E15" s="16">
        <v>5.5</v>
      </c>
      <c r="F15" s="16">
        <v>7.5</v>
      </c>
      <c r="G15" s="16">
        <v>7.5</v>
      </c>
      <c r="H15" s="16">
        <v>16</v>
      </c>
      <c r="I15" s="16">
        <v>17</v>
      </c>
      <c r="J15" s="16">
        <v>9</v>
      </c>
      <c r="K15" s="16">
        <v>10</v>
      </c>
      <c r="L15" s="16"/>
      <c r="M15" s="16"/>
      <c r="N15" s="11">
        <f>SUM(Таблица5[[#This Row],[HS 85-109  1 этап]:[HS 85-109  Финал]])</f>
        <v>91</v>
      </c>
      <c r="O15" s="66">
        <f t="shared" si="0"/>
        <v>13</v>
      </c>
    </row>
    <row r="16" spans="1:15" ht="39" customHeight="1" x14ac:dyDescent="0.2">
      <c r="A16" s="79" t="s">
        <v>157</v>
      </c>
      <c r="B16" s="9" t="s">
        <v>2</v>
      </c>
      <c r="C16" s="16">
        <v>9.5</v>
      </c>
      <c r="D16" s="16">
        <v>8</v>
      </c>
      <c r="E16" s="16">
        <v>8</v>
      </c>
      <c r="F16" s="16">
        <v>11</v>
      </c>
      <c r="G16" s="16">
        <v>9.5</v>
      </c>
      <c r="H16" s="16"/>
      <c r="I16" s="16"/>
      <c r="J16" s="16">
        <v>9.5</v>
      </c>
      <c r="K16" s="16">
        <v>12</v>
      </c>
      <c r="L16" s="16">
        <v>9</v>
      </c>
      <c r="M16" s="16">
        <v>14</v>
      </c>
      <c r="N16" s="11">
        <f>SUM(Таблица5[[#This Row],[HS 85-109  1 этап]:[HS 85-109  Финал]])</f>
        <v>90.5</v>
      </c>
      <c r="O16" s="66">
        <f t="shared" si="0"/>
        <v>14</v>
      </c>
    </row>
    <row r="17" spans="1:15" ht="39" customHeight="1" x14ac:dyDescent="0.2">
      <c r="A17" s="79" t="s">
        <v>14</v>
      </c>
      <c r="B17" s="9" t="s">
        <v>2</v>
      </c>
      <c r="C17" s="16">
        <v>8</v>
      </c>
      <c r="D17" s="16">
        <v>4</v>
      </c>
      <c r="E17" s="16">
        <v>8.5</v>
      </c>
      <c r="F17" s="16">
        <v>5.5</v>
      </c>
      <c r="G17" s="16">
        <v>8</v>
      </c>
      <c r="H17" s="16"/>
      <c r="I17" s="16"/>
      <c r="J17" s="16">
        <v>17</v>
      </c>
      <c r="K17" s="16">
        <v>8.5</v>
      </c>
      <c r="L17" s="16">
        <v>9.5</v>
      </c>
      <c r="M17" s="16">
        <v>12</v>
      </c>
      <c r="N17" s="11">
        <f>SUM(Таблица5[[#This Row],[HS 85-109  1 этап]:[HS 85-109  Финал]])</f>
        <v>81</v>
      </c>
      <c r="O17" s="66">
        <f t="shared" si="0"/>
        <v>15</v>
      </c>
    </row>
    <row r="18" spans="1:15" ht="39" customHeight="1" x14ac:dyDescent="0.2">
      <c r="A18" s="79" t="s">
        <v>28</v>
      </c>
      <c r="B18" s="9" t="s">
        <v>2</v>
      </c>
      <c r="C18" s="16">
        <v>1.5</v>
      </c>
      <c r="D18" s="16">
        <v>6.5</v>
      </c>
      <c r="E18" s="16">
        <v>6</v>
      </c>
      <c r="F18" s="16">
        <v>5</v>
      </c>
      <c r="G18" s="16">
        <v>3</v>
      </c>
      <c r="H18" s="16">
        <v>15</v>
      </c>
      <c r="I18" s="16">
        <v>14</v>
      </c>
      <c r="J18" s="16">
        <v>6</v>
      </c>
      <c r="K18" s="16">
        <v>7.5</v>
      </c>
      <c r="L18" s="16">
        <v>7.5</v>
      </c>
      <c r="M18" s="16">
        <v>8.5</v>
      </c>
      <c r="N18" s="11">
        <f>SUM(Таблица5[[#This Row],[HS 85-109  1 этап]:[HS 85-109  Финал]])</f>
        <v>80.5</v>
      </c>
      <c r="O18" s="66">
        <f t="shared" si="0"/>
        <v>16</v>
      </c>
    </row>
    <row r="19" spans="1:15" ht="39" customHeight="1" x14ac:dyDescent="0.2">
      <c r="A19" s="79" t="s">
        <v>25</v>
      </c>
      <c r="B19" s="9" t="s">
        <v>2</v>
      </c>
      <c r="C19" s="16">
        <v>5</v>
      </c>
      <c r="D19" s="16"/>
      <c r="E19" s="16">
        <v>9</v>
      </c>
      <c r="F19" s="16">
        <v>7</v>
      </c>
      <c r="G19" s="16">
        <v>6.5</v>
      </c>
      <c r="H19" s="16">
        <v>17</v>
      </c>
      <c r="I19" s="16">
        <v>19</v>
      </c>
      <c r="J19" s="16">
        <v>7</v>
      </c>
      <c r="K19" s="16">
        <v>7.5</v>
      </c>
      <c r="L19" s="16"/>
      <c r="M19" s="16"/>
      <c r="N19" s="11">
        <f>SUM(Таблица5[[#This Row],[HS 85-109  1 этап]:[HS 85-109  Финал]])</f>
        <v>78</v>
      </c>
      <c r="O19" s="66">
        <f t="shared" si="0"/>
        <v>17</v>
      </c>
    </row>
    <row r="20" spans="1:15" ht="39" customHeight="1" x14ac:dyDescent="0.2">
      <c r="A20" s="79" t="s">
        <v>16</v>
      </c>
      <c r="B20" s="9" t="s">
        <v>2</v>
      </c>
      <c r="C20" s="16">
        <v>9</v>
      </c>
      <c r="D20" s="16">
        <v>9.5</v>
      </c>
      <c r="E20" s="16">
        <v>9.5</v>
      </c>
      <c r="F20" s="16">
        <v>6</v>
      </c>
      <c r="G20" s="16">
        <v>9</v>
      </c>
      <c r="H20" s="16"/>
      <c r="I20" s="16"/>
      <c r="J20" s="16">
        <v>10</v>
      </c>
      <c r="K20" s="16">
        <v>6</v>
      </c>
      <c r="L20" s="16">
        <v>8</v>
      </c>
      <c r="M20" s="16">
        <v>7.5</v>
      </c>
      <c r="N20" s="11">
        <f>SUM(Таблица5[[#This Row],[HS 85-109  1 этап]:[HS 85-109  Финал]])</f>
        <v>74.5</v>
      </c>
      <c r="O20" s="66">
        <f t="shared" si="0"/>
        <v>18</v>
      </c>
    </row>
    <row r="21" spans="1:15" ht="39" customHeight="1" x14ac:dyDescent="0.2">
      <c r="A21" s="79" t="s">
        <v>24</v>
      </c>
      <c r="B21" s="9" t="s">
        <v>2</v>
      </c>
      <c r="C21" s="16"/>
      <c r="D21" s="16"/>
      <c r="E21" s="16">
        <v>2.5</v>
      </c>
      <c r="F21" s="16">
        <v>10</v>
      </c>
      <c r="G21" s="16">
        <v>8.5</v>
      </c>
      <c r="H21" s="16">
        <v>23</v>
      </c>
      <c r="I21" s="16">
        <v>23</v>
      </c>
      <c r="J21" s="16"/>
      <c r="K21" s="16"/>
      <c r="L21" s="16"/>
      <c r="M21" s="16"/>
      <c r="N21" s="11">
        <f>SUM(Таблица5[[#This Row],[HS 85-109  1 этап]:[HS 85-109  Финал]])</f>
        <v>67</v>
      </c>
      <c r="O21" s="66">
        <f t="shared" si="0"/>
        <v>19</v>
      </c>
    </row>
    <row r="22" spans="1:15" ht="39" customHeight="1" x14ac:dyDescent="0.2">
      <c r="A22" s="79" t="s">
        <v>130</v>
      </c>
      <c r="B22" s="9" t="s">
        <v>2</v>
      </c>
      <c r="C22" s="16">
        <v>7.5</v>
      </c>
      <c r="D22" s="16">
        <v>8</v>
      </c>
      <c r="E22" s="16">
        <v>7</v>
      </c>
      <c r="F22" s="16">
        <v>4.5</v>
      </c>
      <c r="G22" s="16">
        <v>7</v>
      </c>
      <c r="H22" s="16"/>
      <c r="I22" s="16"/>
      <c r="J22" s="16">
        <v>11</v>
      </c>
      <c r="K22" s="16">
        <v>9</v>
      </c>
      <c r="L22" s="16">
        <v>5</v>
      </c>
      <c r="M22" s="16">
        <v>6.5</v>
      </c>
      <c r="N22" s="11">
        <f>SUM(B22:M22)</f>
        <v>65.5</v>
      </c>
      <c r="O22" s="66">
        <f t="shared" si="0"/>
        <v>20</v>
      </c>
    </row>
    <row r="23" spans="1:15" ht="39" customHeight="1" x14ac:dyDescent="0.2">
      <c r="A23" s="79" t="s">
        <v>19</v>
      </c>
      <c r="B23" s="9" t="s">
        <v>2</v>
      </c>
      <c r="C23" s="16"/>
      <c r="D23" s="16">
        <v>7.5</v>
      </c>
      <c r="E23" s="16">
        <v>4.5</v>
      </c>
      <c r="F23" s="16">
        <v>6.5</v>
      </c>
      <c r="G23" s="16">
        <v>6</v>
      </c>
      <c r="H23" s="16"/>
      <c r="I23" s="16"/>
      <c r="J23" s="16"/>
      <c r="K23" s="16">
        <v>5.5</v>
      </c>
      <c r="L23" s="16">
        <v>11</v>
      </c>
      <c r="M23" s="16">
        <v>4.5</v>
      </c>
      <c r="N23" s="11">
        <f>SUM(Таблица5[[#This Row],[HS 85-109  1 этап]:[HS 85-109  Финал]])</f>
        <v>45.5</v>
      </c>
      <c r="O23" s="66">
        <f t="shared" si="0"/>
        <v>21</v>
      </c>
    </row>
    <row r="24" spans="1:15" ht="39" customHeight="1" x14ac:dyDescent="0.2">
      <c r="A24" s="79" t="s">
        <v>26</v>
      </c>
      <c r="B24" s="9" t="s">
        <v>2</v>
      </c>
      <c r="C24" s="16">
        <v>7</v>
      </c>
      <c r="D24" s="16">
        <v>7</v>
      </c>
      <c r="E24" s="16">
        <v>6.5</v>
      </c>
      <c r="F24" s="16">
        <v>9</v>
      </c>
      <c r="G24" s="16">
        <v>4</v>
      </c>
      <c r="H24" s="16"/>
      <c r="I24" s="16"/>
      <c r="J24" s="16"/>
      <c r="K24" s="16">
        <v>4</v>
      </c>
      <c r="L24" s="16">
        <v>4.5</v>
      </c>
      <c r="M24" s="16">
        <v>3</v>
      </c>
      <c r="N24" s="11">
        <f>SUM(Таблица5[[#This Row],[HS 85-109  1 этап]:[HS 85-109  Финал]])</f>
        <v>45</v>
      </c>
      <c r="O24" s="66">
        <f t="shared" si="0"/>
        <v>22</v>
      </c>
    </row>
    <row r="25" spans="1:15" ht="39" customHeight="1" x14ac:dyDescent="0.2">
      <c r="A25" s="79" t="s">
        <v>135</v>
      </c>
      <c r="B25" s="9" t="s">
        <v>2</v>
      </c>
      <c r="C25" s="16"/>
      <c r="D25" s="16"/>
      <c r="E25" s="16">
        <v>2</v>
      </c>
      <c r="F25" s="16">
        <v>1</v>
      </c>
      <c r="G25" s="16">
        <v>1</v>
      </c>
      <c r="H25" s="16">
        <v>13</v>
      </c>
      <c r="I25" s="16">
        <v>10</v>
      </c>
      <c r="J25" s="16">
        <v>5.5</v>
      </c>
      <c r="K25" s="16">
        <v>3.5</v>
      </c>
      <c r="L25" s="16">
        <v>3.5</v>
      </c>
      <c r="M25" s="16">
        <v>1.5</v>
      </c>
      <c r="N25" s="11">
        <f>SUM(B25:M25)</f>
        <v>41</v>
      </c>
      <c r="O25" s="66">
        <f t="shared" si="0"/>
        <v>23</v>
      </c>
    </row>
    <row r="26" spans="1:15" ht="39" customHeight="1" x14ac:dyDescent="0.2">
      <c r="A26" s="79" t="s">
        <v>18</v>
      </c>
      <c r="B26" s="9" t="s">
        <v>2</v>
      </c>
      <c r="C26" s="16"/>
      <c r="D26" s="16">
        <v>6</v>
      </c>
      <c r="E26" s="16">
        <v>5</v>
      </c>
      <c r="F26" s="16">
        <v>3</v>
      </c>
      <c r="G26" s="16">
        <v>5</v>
      </c>
      <c r="H26" s="16"/>
      <c r="I26" s="16"/>
      <c r="J26" s="16"/>
      <c r="K26" s="16">
        <v>5</v>
      </c>
      <c r="L26" s="16">
        <v>6</v>
      </c>
      <c r="M26" s="16">
        <v>9</v>
      </c>
      <c r="N26" s="11">
        <f>SUM(Таблица5[[#This Row],[HS 85-109  1 этап]:[HS 85-109  Финал]])</f>
        <v>39</v>
      </c>
      <c r="O26" s="66">
        <f t="shared" si="0"/>
        <v>24</v>
      </c>
    </row>
    <row r="27" spans="1:15" ht="39" customHeight="1" x14ac:dyDescent="0.2">
      <c r="A27" s="79" t="s">
        <v>32</v>
      </c>
      <c r="B27" s="9" t="s">
        <v>2</v>
      </c>
      <c r="C27" s="16"/>
      <c r="D27" s="16"/>
      <c r="E27" s="16"/>
      <c r="F27" s="16"/>
      <c r="G27" s="16"/>
      <c r="H27" s="16">
        <v>12</v>
      </c>
      <c r="I27" s="16">
        <v>13</v>
      </c>
      <c r="J27" s="16">
        <v>4</v>
      </c>
      <c r="K27" s="16"/>
      <c r="L27" s="16"/>
      <c r="M27" s="16">
        <v>2.5</v>
      </c>
      <c r="N27" s="11">
        <f>SUM(Таблица5[[#This Row],[HS 85-109  1 этап]:[HS 85-109  Финал]])</f>
        <v>31.5</v>
      </c>
      <c r="O27" s="66">
        <f t="shared" si="0"/>
        <v>25</v>
      </c>
    </row>
    <row r="28" spans="1:15" ht="39" customHeight="1" x14ac:dyDescent="0.2">
      <c r="A28" s="79" t="s">
        <v>46</v>
      </c>
      <c r="B28" s="9" t="s">
        <v>2</v>
      </c>
      <c r="C28" s="16">
        <v>3</v>
      </c>
      <c r="D28" s="16">
        <v>3</v>
      </c>
      <c r="E28" s="16">
        <v>1</v>
      </c>
      <c r="F28" s="16">
        <v>2</v>
      </c>
      <c r="G28" s="16">
        <v>1.5</v>
      </c>
      <c r="H28" s="16"/>
      <c r="I28" s="16"/>
      <c r="J28" s="16"/>
      <c r="K28" s="16"/>
      <c r="L28" s="16">
        <v>12</v>
      </c>
      <c r="M28" s="16">
        <v>5.5</v>
      </c>
      <c r="N28" s="11">
        <f>SUM(Таблица5[[#This Row],[HS 85-109  1 этап]:[HS 85-109  Финал]])</f>
        <v>28</v>
      </c>
      <c r="O28" s="66">
        <f t="shared" si="0"/>
        <v>26</v>
      </c>
    </row>
    <row r="29" spans="1:15" ht="39" customHeight="1" x14ac:dyDescent="0.2">
      <c r="A29" s="79" t="s">
        <v>38</v>
      </c>
      <c r="B29" s="9" t="s">
        <v>2</v>
      </c>
      <c r="C29" s="16"/>
      <c r="D29" s="16"/>
      <c r="E29" s="16">
        <v>0.5</v>
      </c>
      <c r="F29" s="16"/>
      <c r="G29" s="16"/>
      <c r="H29" s="16"/>
      <c r="I29" s="16"/>
      <c r="J29" s="16">
        <v>6.5</v>
      </c>
      <c r="K29" s="16">
        <v>4.5</v>
      </c>
      <c r="L29" s="16">
        <v>8.5</v>
      </c>
      <c r="M29" s="16">
        <v>7</v>
      </c>
      <c r="N29" s="11">
        <f>SUM(Таблица5[[#This Row],[HS 85-109  1 этап]:[HS 85-109  Финал]])</f>
        <v>27</v>
      </c>
      <c r="O29" s="66">
        <f t="shared" si="0"/>
        <v>27</v>
      </c>
    </row>
    <row r="30" spans="1:15" ht="39" customHeight="1" x14ac:dyDescent="0.2">
      <c r="A30" s="79" t="s">
        <v>45</v>
      </c>
      <c r="B30" s="9" t="s">
        <v>2</v>
      </c>
      <c r="C30" s="16">
        <v>6</v>
      </c>
      <c r="D30" s="16">
        <v>4.5</v>
      </c>
      <c r="E30" s="16">
        <v>3</v>
      </c>
      <c r="F30" s="16"/>
      <c r="G30" s="16">
        <v>4</v>
      </c>
      <c r="H30" s="16"/>
      <c r="I30" s="16"/>
      <c r="J30" s="16">
        <v>5</v>
      </c>
      <c r="K30" s="16">
        <v>1</v>
      </c>
      <c r="L30" s="16"/>
      <c r="M30" s="16"/>
      <c r="N30" s="11">
        <f>SUM(Таблица5[[#This Row],[HS 85-109  1 этап]:[HS 85-109  Финал]])</f>
        <v>23.5</v>
      </c>
      <c r="O30" s="66">
        <f t="shared" si="0"/>
        <v>28</v>
      </c>
    </row>
    <row r="31" spans="1:15" ht="39" customHeight="1" x14ac:dyDescent="0.2">
      <c r="A31" s="79" t="s">
        <v>33</v>
      </c>
      <c r="B31" s="9" t="s">
        <v>2</v>
      </c>
      <c r="C31" s="16"/>
      <c r="D31" s="16"/>
      <c r="E31" s="16"/>
      <c r="F31" s="16"/>
      <c r="G31" s="16"/>
      <c r="H31" s="16">
        <v>10</v>
      </c>
      <c r="I31" s="16">
        <v>12</v>
      </c>
      <c r="J31" s="16"/>
      <c r="K31" s="16"/>
      <c r="L31" s="16"/>
      <c r="M31" s="16"/>
      <c r="N31" s="11">
        <f>SUM(Таблица5[[#This Row],[HS 85-109  1 этап]:[HS 85-109  Финал]])</f>
        <v>22</v>
      </c>
      <c r="O31" s="66">
        <f t="shared" si="0"/>
        <v>29</v>
      </c>
    </row>
    <row r="32" spans="1:15" ht="39" customHeight="1" x14ac:dyDescent="0.2">
      <c r="A32" s="85" t="s">
        <v>159</v>
      </c>
      <c r="B32" s="9" t="s">
        <v>2</v>
      </c>
      <c r="C32" s="16"/>
      <c r="D32" s="16"/>
      <c r="E32" s="16"/>
      <c r="F32" s="16"/>
      <c r="G32" s="16"/>
      <c r="H32" s="16">
        <v>11</v>
      </c>
      <c r="I32" s="16">
        <v>9.5</v>
      </c>
      <c r="J32" s="16"/>
      <c r="K32" s="16"/>
      <c r="L32" s="16"/>
      <c r="M32" s="16"/>
      <c r="N32" s="11">
        <f>SUM(Таблица5[[#This Row],[HS 85-109  1 этап]:[HS 85-109  Финал]])</f>
        <v>20.5</v>
      </c>
      <c r="O32" s="66">
        <f t="shared" si="0"/>
        <v>30</v>
      </c>
    </row>
    <row r="33" spans="1:15" ht="39" customHeight="1" x14ac:dyDescent="0.2">
      <c r="A33" s="79" t="s">
        <v>39</v>
      </c>
      <c r="B33" s="9" t="s">
        <v>2</v>
      </c>
      <c r="C33" s="16"/>
      <c r="D33" s="16"/>
      <c r="E33" s="16"/>
      <c r="F33" s="16"/>
      <c r="G33" s="16"/>
      <c r="H33" s="16">
        <v>9</v>
      </c>
      <c r="I33" s="16">
        <v>11</v>
      </c>
      <c r="J33" s="16"/>
      <c r="K33" s="16"/>
      <c r="L33" s="16"/>
      <c r="M33" s="16"/>
      <c r="N33" s="11">
        <f>SUM(Таблица5[[#This Row],[HS 85-109  1 этап]:[HS 85-109  Финал]])</f>
        <v>20</v>
      </c>
      <c r="O33" s="66">
        <f t="shared" si="0"/>
        <v>31</v>
      </c>
    </row>
    <row r="34" spans="1:15" ht="39" customHeight="1" x14ac:dyDescent="0.2">
      <c r="A34" s="79" t="s">
        <v>31</v>
      </c>
      <c r="B34" s="9" t="s">
        <v>2</v>
      </c>
      <c r="C34" s="16">
        <v>6.5</v>
      </c>
      <c r="D34" s="16">
        <v>5</v>
      </c>
      <c r="E34" s="16">
        <v>3.5</v>
      </c>
      <c r="F34" s="16">
        <v>1.5</v>
      </c>
      <c r="G34" s="16">
        <v>2.5</v>
      </c>
      <c r="H34" s="16"/>
      <c r="I34" s="16"/>
      <c r="J34" s="16"/>
      <c r="K34" s="16"/>
      <c r="L34" s="16">
        <v>1</v>
      </c>
      <c r="M34" s="16"/>
      <c r="N34" s="11">
        <f>SUM(Таблица5[[#This Row],[HS 85-109  1 этап]:[HS 85-109  Финал]])</f>
        <v>20</v>
      </c>
      <c r="O34" s="66">
        <f t="shared" si="0"/>
        <v>31</v>
      </c>
    </row>
    <row r="35" spans="1:15" ht="39" customHeight="1" x14ac:dyDescent="0.2">
      <c r="A35" s="79" t="s">
        <v>20</v>
      </c>
      <c r="B35" s="9" t="s">
        <v>2</v>
      </c>
      <c r="C35" s="16">
        <v>5</v>
      </c>
      <c r="D35" s="16"/>
      <c r="E35" s="16"/>
      <c r="F35" s="16"/>
      <c r="G35" s="16"/>
      <c r="H35" s="16"/>
      <c r="I35" s="16"/>
      <c r="J35" s="16">
        <v>3.5</v>
      </c>
      <c r="K35" s="16"/>
      <c r="L35" s="16">
        <v>5.5</v>
      </c>
      <c r="M35" s="16">
        <v>6</v>
      </c>
      <c r="N35" s="11">
        <f>SUM(Таблица5[[#This Row],[HS 85-109  1 этап]:[HS 85-109  Финал]])</f>
        <v>20</v>
      </c>
      <c r="O35" s="66">
        <f t="shared" ref="O35:O66" si="1">RANK(N35,$N$3:$N$68,0)</f>
        <v>31</v>
      </c>
    </row>
    <row r="36" spans="1:15" ht="39" customHeight="1" x14ac:dyDescent="0.2">
      <c r="A36" s="79" t="s">
        <v>131</v>
      </c>
      <c r="B36" s="9" t="s">
        <v>2</v>
      </c>
      <c r="C36" s="16">
        <v>4</v>
      </c>
      <c r="D36" s="16">
        <v>3.5</v>
      </c>
      <c r="E36" s="16">
        <v>1.5</v>
      </c>
      <c r="F36" s="16"/>
      <c r="G36" s="16"/>
      <c r="H36" s="16"/>
      <c r="I36" s="16"/>
      <c r="J36" s="16">
        <v>3</v>
      </c>
      <c r="K36" s="16">
        <v>0.5</v>
      </c>
      <c r="L36" s="16">
        <v>3</v>
      </c>
      <c r="M36" s="16">
        <v>3.5</v>
      </c>
      <c r="N36" s="11">
        <f>SUM(B36:M36)</f>
        <v>19</v>
      </c>
      <c r="O36" s="66">
        <f t="shared" si="1"/>
        <v>34</v>
      </c>
    </row>
    <row r="37" spans="1:15" ht="39" customHeight="1" x14ac:dyDescent="0.2">
      <c r="A37" s="85" t="s">
        <v>160</v>
      </c>
      <c r="B37" s="9" t="s">
        <v>2</v>
      </c>
      <c r="C37" s="16"/>
      <c r="D37" s="16"/>
      <c r="E37" s="16"/>
      <c r="F37" s="16"/>
      <c r="G37" s="16"/>
      <c r="H37" s="16">
        <v>9.5</v>
      </c>
      <c r="I37" s="16">
        <v>9</v>
      </c>
      <c r="J37" s="16"/>
      <c r="K37" s="16"/>
      <c r="L37" s="16"/>
      <c r="M37" s="16"/>
      <c r="N37" s="11">
        <f>SUM(Таблица5[[#This Row],[HS 85-109  1 этап]:[HS 85-109  Финал]])</f>
        <v>18.5</v>
      </c>
      <c r="O37" s="66">
        <f t="shared" si="1"/>
        <v>35</v>
      </c>
    </row>
    <row r="38" spans="1:15" ht="39" customHeight="1" x14ac:dyDescent="0.2">
      <c r="A38" s="79" t="s">
        <v>37</v>
      </c>
      <c r="B38" s="9" t="s">
        <v>2</v>
      </c>
      <c r="C38" s="16">
        <v>5.5</v>
      </c>
      <c r="D38" s="16">
        <v>5.5</v>
      </c>
      <c r="E38" s="16"/>
      <c r="F38" s="16">
        <v>2.5</v>
      </c>
      <c r="G38" s="16">
        <v>0.5</v>
      </c>
      <c r="H38" s="16"/>
      <c r="I38" s="16"/>
      <c r="J38" s="16"/>
      <c r="K38" s="16"/>
      <c r="L38" s="16">
        <v>4</v>
      </c>
      <c r="M38" s="16"/>
      <c r="N38" s="11">
        <f>SUM(Таблица5[[#This Row],[HS 85-109  1 этап]:[HS 85-109  Финал]])</f>
        <v>18</v>
      </c>
      <c r="O38" s="66">
        <f t="shared" si="1"/>
        <v>36</v>
      </c>
    </row>
    <row r="39" spans="1:15" ht="39" customHeight="1" x14ac:dyDescent="0.2">
      <c r="A39" s="79" t="s">
        <v>48</v>
      </c>
      <c r="B39" s="9" t="s">
        <v>2</v>
      </c>
      <c r="C39" s="16">
        <v>2.5</v>
      </c>
      <c r="D39" s="16">
        <v>1.5</v>
      </c>
      <c r="E39" s="16"/>
      <c r="F39" s="16"/>
      <c r="G39" s="16"/>
      <c r="H39" s="16"/>
      <c r="I39" s="16"/>
      <c r="J39" s="16"/>
      <c r="K39" s="16">
        <v>1.5</v>
      </c>
      <c r="L39" s="16">
        <v>7</v>
      </c>
      <c r="M39" s="16">
        <v>5</v>
      </c>
      <c r="N39" s="11">
        <f>SUM(Таблица5[[#This Row],[HS 85-109  1 этап]:[HS 85-109  Финал]])</f>
        <v>17.5</v>
      </c>
      <c r="O39" s="66">
        <f t="shared" si="1"/>
        <v>37</v>
      </c>
    </row>
    <row r="40" spans="1:15" ht="39" customHeight="1" x14ac:dyDescent="0.2">
      <c r="A40" s="79" t="s">
        <v>161</v>
      </c>
      <c r="B40" s="9" t="s">
        <v>2</v>
      </c>
      <c r="C40" s="16"/>
      <c r="D40" s="16"/>
      <c r="E40" s="16"/>
      <c r="F40" s="16"/>
      <c r="G40" s="16"/>
      <c r="H40" s="16">
        <v>8.5</v>
      </c>
      <c r="I40" s="16">
        <v>8.5</v>
      </c>
      <c r="J40" s="16"/>
      <c r="K40" s="16"/>
      <c r="L40" s="16"/>
      <c r="M40" s="16"/>
      <c r="N40" s="11">
        <f>SUM(B40:M40)</f>
        <v>17</v>
      </c>
      <c r="O40" s="66">
        <f t="shared" si="1"/>
        <v>38</v>
      </c>
    </row>
    <row r="41" spans="1:15" ht="39" customHeight="1" x14ac:dyDescent="0.2">
      <c r="A41" s="79" t="s">
        <v>35</v>
      </c>
      <c r="B41" s="9" t="s">
        <v>2</v>
      </c>
      <c r="C41" s="16"/>
      <c r="D41" s="16"/>
      <c r="E41" s="16"/>
      <c r="F41" s="16"/>
      <c r="G41" s="16"/>
      <c r="H41" s="16">
        <v>8</v>
      </c>
      <c r="I41" s="16">
        <v>8</v>
      </c>
      <c r="J41" s="16"/>
      <c r="K41" s="16"/>
      <c r="L41" s="16"/>
      <c r="M41" s="16"/>
      <c r="N41" s="11">
        <f>SUM(Таблица5[[#This Row],[HS 85-109  1 этап]:[HS 85-109  Финал]])</f>
        <v>16</v>
      </c>
      <c r="O41" s="66">
        <f t="shared" si="1"/>
        <v>39</v>
      </c>
    </row>
    <row r="42" spans="1:15" ht="39" customHeight="1" x14ac:dyDescent="0.2">
      <c r="A42" s="79" t="s">
        <v>41</v>
      </c>
      <c r="B42" s="9" t="s">
        <v>2</v>
      </c>
      <c r="C42" s="16"/>
      <c r="D42" s="16"/>
      <c r="E42" s="16"/>
      <c r="F42" s="16"/>
      <c r="G42" s="16"/>
      <c r="H42" s="16">
        <v>7.5</v>
      </c>
      <c r="I42" s="16">
        <v>7.5</v>
      </c>
      <c r="J42" s="16"/>
      <c r="K42" s="16"/>
      <c r="L42" s="16"/>
      <c r="M42" s="16"/>
      <c r="N42" s="11">
        <f>SUM(Таблица5[[#This Row],[HS 85-109  1 этап]:[HS 85-109  Финал]])</f>
        <v>15</v>
      </c>
      <c r="O42" s="66">
        <f t="shared" si="1"/>
        <v>40</v>
      </c>
    </row>
    <row r="43" spans="1:15" ht="39" customHeight="1" x14ac:dyDescent="0.2">
      <c r="A43" s="79" t="s">
        <v>170</v>
      </c>
      <c r="B43" s="9" t="s">
        <v>2</v>
      </c>
      <c r="C43" s="16"/>
      <c r="D43" s="16"/>
      <c r="E43" s="16"/>
      <c r="F43" s="16"/>
      <c r="G43" s="16"/>
      <c r="H43" s="16">
        <v>7</v>
      </c>
      <c r="I43" s="16">
        <v>6.5</v>
      </c>
      <c r="J43" s="16"/>
      <c r="K43" s="16"/>
      <c r="L43" s="16"/>
      <c r="M43" s="16"/>
      <c r="N43" s="11">
        <f>SUM(B43:M43)</f>
        <v>13.5</v>
      </c>
      <c r="O43" s="66">
        <f t="shared" si="1"/>
        <v>41</v>
      </c>
    </row>
    <row r="44" spans="1:15" ht="39" customHeight="1" x14ac:dyDescent="0.2">
      <c r="A44" s="79" t="s">
        <v>162</v>
      </c>
      <c r="B44" s="9" t="s">
        <v>2</v>
      </c>
      <c r="C44" s="16"/>
      <c r="D44" s="16"/>
      <c r="E44" s="16"/>
      <c r="F44" s="16"/>
      <c r="G44" s="16"/>
      <c r="H44" s="16">
        <v>7</v>
      </c>
      <c r="I44" s="16">
        <v>6</v>
      </c>
      <c r="J44" s="16"/>
      <c r="K44" s="16"/>
      <c r="L44" s="16"/>
      <c r="M44" s="16"/>
      <c r="N44" s="11">
        <f>SUM(B44:M44)</f>
        <v>13</v>
      </c>
      <c r="O44" s="66">
        <f t="shared" si="1"/>
        <v>42</v>
      </c>
    </row>
    <row r="45" spans="1:15" ht="39" customHeight="1" x14ac:dyDescent="0.2">
      <c r="A45" s="79" t="s">
        <v>163</v>
      </c>
      <c r="B45" s="9" t="s">
        <v>2</v>
      </c>
      <c r="C45" s="16"/>
      <c r="D45" s="16"/>
      <c r="E45" s="16"/>
      <c r="F45" s="16"/>
      <c r="G45" s="16"/>
      <c r="H45" s="16">
        <v>6</v>
      </c>
      <c r="I45" s="16">
        <v>7</v>
      </c>
      <c r="J45" s="16"/>
      <c r="K45" s="16"/>
      <c r="L45" s="16"/>
      <c r="M45" s="16"/>
      <c r="N45" s="11">
        <f>SUM(B45:M45)</f>
        <v>13</v>
      </c>
      <c r="O45" s="66">
        <f t="shared" si="1"/>
        <v>42</v>
      </c>
    </row>
    <row r="46" spans="1:15" ht="39" customHeight="1" x14ac:dyDescent="0.2">
      <c r="A46" s="101" t="s">
        <v>49</v>
      </c>
      <c r="B46" s="9" t="s">
        <v>2</v>
      </c>
      <c r="C46" s="16"/>
      <c r="D46" s="16"/>
      <c r="E46" s="16">
        <v>4</v>
      </c>
      <c r="F46" s="16">
        <v>4</v>
      </c>
      <c r="G46" s="16">
        <v>4.5</v>
      </c>
      <c r="H46" s="16"/>
      <c r="I46" s="16"/>
      <c r="J46" s="16"/>
      <c r="K46" s="16"/>
      <c r="L46" s="16"/>
      <c r="M46" s="16"/>
      <c r="N46" s="11">
        <f>SUM(Таблица5[[#This Row],[HS 85-109  1 этап]:[HS 85-109  Финал]])</f>
        <v>12.5</v>
      </c>
      <c r="O46" s="66">
        <f t="shared" si="1"/>
        <v>44</v>
      </c>
    </row>
    <row r="47" spans="1:15" ht="39" customHeight="1" x14ac:dyDescent="0.2">
      <c r="A47" s="79" t="s">
        <v>93</v>
      </c>
      <c r="B47" s="9" t="s">
        <v>2</v>
      </c>
      <c r="C47" s="16"/>
      <c r="D47" s="16">
        <v>2</v>
      </c>
      <c r="E47" s="16"/>
      <c r="F47" s="16"/>
      <c r="G47" s="16"/>
      <c r="H47" s="16"/>
      <c r="I47" s="16"/>
      <c r="J47" s="16">
        <v>2</v>
      </c>
      <c r="K47" s="16">
        <v>2.5</v>
      </c>
      <c r="L47" s="16">
        <v>0.5</v>
      </c>
      <c r="M47" s="16">
        <v>4</v>
      </c>
      <c r="N47" s="11">
        <f>SUM(Таблица5[[#This Row],[HS 85-109  1 этап]:[HS 85-109  Финал]])</f>
        <v>11</v>
      </c>
      <c r="O47" s="66">
        <f t="shared" si="1"/>
        <v>45</v>
      </c>
    </row>
    <row r="48" spans="1:15" ht="39" customHeight="1" x14ac:dyDescent="0.2">
      <c r="A48" s="79" t="s">
        <v>164</v>
      </c>
      <c r="B48" s="9" t="s">
        <v>2</v>
      </c>
      <c r="C48" s="16"/>
      <c r="D48" s="16"/>
      <c r="E48" s="16"/>
      <c r="F48" s="16"/>
      <c r="G48" s="16"/>
      <c r="H48" s="16">
        <v>5.5</v>
      </c>
      <c r="I48" s="16">
        <v>5</v>
      </c>
      <c r="J48" s="16"/>
      <c r="K48" s="16"/>
      <c r="L48" s="16"/>
      <c r="M48" s="16"/>
      <c r="N48" s="11">
        <f t="shared" ref="N48:N53" si="2">SUM(B48:M48)</f>
        <v>10.5</v>
      </c>
      <c r="O48" s="66">
        <f t="shared" si="1"/>
        <v>46</v>
      </c>
    </row>
    <row r="49" spans="1:15" ht="39" customHeight="1" x14ac:dyDescent="0.2">
      <c r="A49" s="79" t="s">
        <v>165</v>
      </c>
      <c r="B49" s="9" t="s">
        <v>2</v>
      </c>
      <c r="C49" s="16"/>
      <c r="D49" s="16"/>
      <c r="E49" s="16"/>
      <c r="F49" s="16"/>
      <c r="G49" s="16"/>
      <c r="H49" s="16">
        <v>5</v>
      </c>
      <c r="I49" s="16">
        <v>5.5</v>
      </c>
      <c r="J49" s="16"/>
      <c r="K49" s="16"/>
      <c r="L49" s="16"/>
      <c r="M49" s="16"/>
      <c r="N49" s="11">
        <f t="shared" si="2"/>
        <v>10.5</v>
      </c>
      <c r="O49" s="66">
        <f t="shared" si="1"/>
        <v>46</v>
      </c>
    </row>
    <row r="50" spans="1:15" ht="39" customHeight="1" x14ac:dyDescent="0.2">
      <c r="A50" s="101" t="s">
        <v>166</v>
      </c>
      <c r="B50" s="9" t="s">
        <v>2</v>
      </c>
      <c r="C50" s="16"/>
      <c r="D50" s="16"/>
      <c r="E50" s="16"/>
      <c r="F50" s="16"/>
      <c r="G50" s="16"/>
      <c r="H50" s="16">
        <v>4.5</v>
      </c>
      <c r="I50" s="16">
        <v>4.5</v>
      </c>
      <c r="J50" s="16"/>
      <c r="K50" s="16"/>
      <c r="L50" s="16"/>
      <c r="M50" s="16"/>
      <c r="N50" s="11">
        <f t="shared" si="2"/>
        <v>9</v>
      </c>
      <c r="O50" s="66">
        <f t="shared" si="1"/>
        <v>48</v>
      </c>
    </row>
    <row r="51" spans="1:15" ht="39" customHeight="1" x14ac:dyDescent="0.2">
      <c r="A51" s="79" t="s">
        <v>167</v>
      </c>
      <c r="B51" s="9" t="s">
        <v>2</v>
      </c>
      <c r="C51" s="16"/>
      <c r="D51" s="16"/>
      <c r="E51" s="16"/>
      <c r="F51" s="16"/>
      <c r="G51" s="16"/>
      <c r="H51" s="16">
        <v>4</v>
      </c>
      <c r="I51" s="16">
        <v>3.5</v>
      </c>
      <c r="J51" s="16"/>
      <c r="K51" s="16"/>
      <c r="L51" s="16"/>
      <c r="M51" s="16"/>
      <c r="N51" s="11">
        <f t="shared" si="2"/>
        <v>7.5</v>
      </c>
      <c r="O51" s="66">
        <f t="shared" si="1"/>
        <v>49</v>
      </c>
    </row>
    <row r="52" spans="1:15" ht="39" customHeight="1" x14ac:dyDescent="0.2">
      <c r="A52" s="79" t="s">
        <v>168</v>
      </c>
      <c r="B52" s="9" t="s">
        <v>2</v>
      </c>
      <c r="C52" s="16"/>
      <c r="D52" s="16"/>
      <c r="E52" s="16"/>
      <c r="F52" s="16"/>
      <c r="G52" s="16"/>
      <c r="H52" s="16">
        <v>3.5</v>
      </c>
      <c r="I52" s="16">
        <v>4</v>
      </c>
      <c r="J52" s="16"/>
      <c r="K52" s="16"/>
      <c r="L52" s="16"/>
      <c r="M52" s="16"/>
      <c r="N52" s="11">
        <f t="shared" si="2"/>
        <v>7.5</v>
      </c>
      <c r="O52" s="66">
        <f t="shared" si="1"/>
        <v>49</v>
      </c>
    </row>
    <row r="53" spans="1:15" ht="39" customHeight="1" x14ac:dyDescent="0.2">
      <c r="A53" s="79" t="s">
        <v>134</v>
      </c>
      <c r="B53" s="9" t="s">
        <v>2</v>
      </c>
      <c r="C53" s="16"/>
      <c r="D53" s="16">
        <v>1</v>
      </c>
      <c r="E53" s="16"/>
      <c r="F53" s="16"/>
      <c r="G53" s="16"/>
      <c r="H53" s="16"/>
      <c r="I53" s="16"/>
      <c r="J53" s="16">
        <v>1.5</v>
      </c>
      <c r="K53" s="16"/>
      <c r="L53" s="16">
        <v>2.5</v>
      </c>
      <c r="M53" s="16">
        <v>2</v>
      </c>
      <c r="N53" s="11">
        <f t="shared" si="2"/>
        <v>7</v>
      </c>
      <c r="O53" s="66">
        <f t="shared" si="1"/>
        <v>51</v>
      </c>
    </row>
    <row r="54" spans="1:15" ht="39" customHeight="1" x14ac:dyDescent="0.2">
      <c r="A54" s="79" t="s">
        <v>190</v>
      </c>
      <c r="B54" s="9" t="s">
        <v>2</v>
      </c>
      <c r="C54" s="16"/>
      <c r="D54" s="16"/>
      <c r="E54" s="16"/>
      <c r="F54" s="16"/>
      <c r="G54" s="16"/>
      <c r="H54" s="16"/>
      <c r="I54" s="16"/>
      <c r="J54" s="16"/>
      <c r="K54" s="16"/>
      <c r="L54" s="16">
        <v>6.5</v>
      </c>
      <c r="M54" s="16"/>
      <c r="N54" s="11">
        <f>SUM(Таблица5[[#This Row],[HS 85-109  1 этап]:[HS 85-109  Финал]])</f>
        <v>6.5</v>
      </c>
      <c r="O54" s="66">
        <f t="shared" si="1"/>
        <v>52</v>
      </c>
    </row>
    <row r="55" spans="1:15" ht="39" customHeight="1" x14ac:dyDescent="0.2">
      <c r="A55" s="79" t="s">
        <v>76</v>
      </c>
      <c r="B55" s="9" t="s">
        <v>2</v>
      </c>
      <c r="C55" s="16"/>
      <c r="D55" s="16"/>
      <c r="E55" s="16"/>
      <c r="F55" s="16">
        <v>3.5</v>
      </c>
      <c r="G55" s="16">
        <v>2</v>
      </c>
      <c r="H55" s="16"/>
      <c r="I55" s="16"/>
      <c r="J55" s="16"/>
      <c r="K55" s="16"/>
      <c r="L55" s="16"/>
      <c r="M55" s="16"/>
      <c r="N55" s="11">
        <f>SUM(Таблица5[[#This Row],[HS 85-109  1 этап]:[HS 85-109  Финал]])</f>
        <v>5.5</v>
      </c>
      <c r="O55" s="66">
        <f t="shared" si="1"/>
        <v>53</v>
      </c>
    </row>
    <row r="56" spans="1:15" ht="39" customHeight="1" x14ac:dyDescent="0.2">
      <c r="A56" s="83" t="s">
        <v>180</v>
      </c>
      <c r="B56" s="14" t="s">
        <v>2</v>
      </c>
      <c r="C56" s="15"/>
      <c r="D56" s="15"/>
      <c r="E56" s="15"/>
      <c r="F56" s="15"/>
      <c r="G56" s="15"/>
      <c r="H56" s="15"/>
      <c r="I56" s="15"/>
      <c r="J56" s="15">
        <v>2.5</v>
      </c>
      <c r="K56" s="15">
        <v>3</v>
      </c>
      <c r="L56" s="15"/>
      <c r="M56" s="15"/>
      <c r="N56" s="24">
        <f>SUM(B56:M56)</f>
        <v>5.5</v>
      </c>
      <c r="O56" s="62">
        <f t="shared" si="1"/>
        <v>53</v>
      </c>
    </row>
    <row r="57" spans="1:15" ht="39" customHeight="1" x14ac:dyDescent="0.2">
      <c r="A57" s="83" t="s">
        <v>177</v>
      </c>
      <c r="B57" s="14" t="s">
        <v>2</v>
      </c>
      <c r="C57" s="15"/>
      <c r="D57" s="15"/>
      <c r="E57" s="15"/>
      <c r="F57" s="15"/>
      <c r="G57" s="15"/>
      <c r="H57" s="15"/>
      <c r="I57" s="15"/>
      <c r="J57" s="15">
        <v>0.5</v>
      </c>
      <c r="K57" s="15"/>
      <c r="L57" s="15">
        <v>2</v>
      </c>
      <c r="M57" s="15">
        <v>1</v>
      </c>
      <c r="N57" s="24">
        <f>SUM(Таблица5[[#This Row],[HS 85-109  1 этап]:[HS 85-109  Финал]])</f>
        <v>3.5</v>
      </c>
      <c r="O57" s="62">
        <f t="shared" si="1"/>
        <v>55</v>
      </c>
    </row>
    <row r="58" spans="1:15" ht="39" customHeight="1" x14ac:dyDescent="0.2">
      <c r="A58" s="83" t="s">
        <v>30</v>
      </c>
      <c r="B58" s="14" t="s">
        <v>2</v>
      </c>
      <c r="C58" s="15">
        <v>0.5</v>
      </c>
      <c r="D58" s="15">
        <v>2.5</v>
      </c>
      <c r="E58" s="15"/>
      <c r="F58" s="15"/>
      <c r="G58" s="15"/>
      <c r="H58" s="15"/>
      <c r="I58" s="15"/>
      <c r="J58" s="15"/>
      <c r="K58" s="15"/>
      <c r="L58" s="15"/>
      <c r="M58" s="15"/>
      <c r="N58" s="24">
        <f>SUM(Таблица5[[#This Row],[HS 85-109  1 этап]:[HS 85-109  Финал]])</f>
        <v>3</v>
      </c>
      <c r="O58" s="62">
        <f t="shared" si="1"/>
        <v>56</v>
      </c>
    </row>
    <row r="59" spans="1:15" ht="39" customHeight="1" x14ac:dyDescent="0.2">
      <c r="A59" s="79" t="s">
        <v>169</v>
      </c>
      <c r="B59" s="14" t="s">
        <v>2</v>
      </c>
      <c r="C59" s="15"/>
      <c r="D59" s="15"/>
      <c r="E59" s="15"/>
      <c r="F59" s="15"/>
      <c r="G59" s="15"/>
      <c r="H59" s="15">
        <v>3</v>
      </c>
      <c r="I59" s="15"/>
      <c r="J59" s="15"/>
      <c r="K59" s="15"/>
      <c r="L59" s="15"/>
      <c r="M59" s="15"/>
      <c r="N59" s="24">
        <f>SUM(B59:M59)</f>
        <v>3</v>
      </c>
      <c r="O59" s="62">
        <f t="shared" si="1"/>
        <v>56</v>
      </c>
    </row>
    <row r="60" spans="1:15" ht="39" customHeight="1" x14ac:dyDescent="0.2">
      <c r="A60" s="101" t="s">
        <v>176</v>
      </c>
      <c r="B60" s="14" t="s">
        <v>2</v>
      </c>
      <c r="C60" s="15"/>
      <c r="D60" s="15"/>
      <c r="E60" s="15"/>
      <c r="F60" s="15"/>
      <c r="G60" s="15"/>
      <c r="H60" s="15"/>
      <c r="I60" s="15"/>
      <c r="J60" s="15">
        <v>1</v>
      </c>
      <c r="K60" s="15">
        <v>2</v>
      </c>
      <c r="L60" s="15"/>
      <c r="M60" s="15"/>
      <c r="N60" s="24">
        <f>SUM(Таблица5[[#This Row],[HS 85-109  1 этап]:[HS 85-109  Финал]])</f>
        <v>3</v>
      </c>
      <c r="O60" s="62">
        <f t="shared" si="1"/>
        <v>56</v>
      </c>
    </row>
    <row r="61" spans="1:15" ht="39" customHeight="1" x14ac:dyDescent="0.2">
      <c r="A61" s="83" t="s">
        <v>132</v>
      </c>
      <c r="B61" s="14" t="s">
        <v>2</v>
      </c>
      <c r="C61" s="15">
        <v>2</v>
      </c>
      <c r="D61" s="15">
        <v>0.5</v>
      </c>
      <c r="E61" s="15"/>
      <c r="F61" s="15"/>
      <c r="G61" s="15"/>
      <c r="H61" s="15"/>
      <c r="I61" s="15"/>
      <c r="J61" s="15"/>
      <c r="K61" s="15"/>
      <c r="L61" s="15"/>
      <c r="M61" s="15"/>
      <c r="N61" s="24">
        <f>SUM(B61:M61)</f>
        <v>2.5</v>
      </c>
      <c r="O61" s="62">
        <f t="shared" si="1"/>
        <v>59</v>
      </c>
    </row>
    <row r="62" spans="1:15" ht="39" customHeight="1" x14ac:dyDescent="0.2">
      <c r="A62" s="83" t="s">
        <v>191</v>
      </c>
      <c r="B62" s="14" t="s">
        <v>2</v>
      </c>
      <c r="C62" s="15"/>
      <c r="D62" s="15"/>
      <c r="E62" s="15"/>
      <c r="F62" s="15"/>
      <c r="G62" s="15"/>
      <c r="H62" s="15"/>
      <c r="I62" s="15"/>
      <c r="J62" s="15"/>
      <c r="K62" s="15"/>
      <c r="L62" s="15">
        <v>1.5</v>
      </c>
      <c r="M62" s="15">
        <v>0.5</v>
      </c>
      <c r="N62" s="24">
        <f>SUM(Таблица5[[#This Row],[HS 85-109  1 этап]:[HS 85-109  Финал]])</f>
        <v>2</v>
      </c>
      <c r="O62" s="62">
        <f t="shared" si="1"/>
        <v>60</v>
      </c>
    </row>
    <row r="63" spans="1:15" ht="39" customHeight="1" x14ac:dyDescent="0.2">
      <c r="A63" s="83" t="s">
        <v>133</v>
      </c>
      <c r="B63" s="14" t="s">
        <v>2</v>
      </c>
      <c r="C63" s="15">
        <v>1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24">
        <f>SUM(Таблица5[[#This Row],[HS 85-109  1 этап]:[HS 85-109  Финал]])</f>
        <v>1</v>
      </c>
      <c r="O63" s="62">
        <f t="shared" si="1"/>
        <v>61</v>
      </c>
    </row>
    <row r="64" spans="1:15" ht="39" customHeight="1" x14ac:dyDescent="0.2">
      <c r="A64" s="79" t="s">
        <v>101</v>
      </c>
      <c r="B64" s="9" t="s">
        <v>2</v>
      </c>
      <c r="C64" s="16"/>
      <c r="D64" s="16"/>
      <c r="E64" s="16"/>
      <c r="F64" s="16">
        <v>0.5</v>
      </c>
      <c r="G64" s="16"/>
      <c r="H64" s="16"/>
      <c r="I64" s="16"/>
      <c r="J64" s="16"/>
      <c r="K64" s="16"/>
      <c r="L64" s="16"/>
      <c r="M64" s="16"/>
      <c r="N64" s="11">
        <f>SUM(B64:M64)</f>
        <v>0.5</v>
      </c>
      <c r="O64" s="66">
        <f t="shared" si="1"/>
        <v>62</v>
      </c>
    </row>
    <row r="65" spans="1:15" ht="39" customHeight="1" x14ac:dyDescent="0.2">
      <c r="A65" s="83"/>
      <c r="B65" s="14" t="s">
        <v>2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24">
        <f>SUM(Таблица5[[#This Row],[HS 85-109  1 этап]:[HS 85-109  Финал]])</f>
        <v>0</v>
      </c>
      <c r="O65" s="62">
        <f t="shared" si="1"/>
        <v>63</v>
      </c>
    </row>
    <row r="66" spans="1:15" ht="39" customHeight="1" x14ac:dyDescent="0.2">
      <c r="A66" s="83"/>
      <c r="B66" s="14" t="s">
        <v>2</v>
      </c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24">
        <f>SUM(Таблица5[[#This Row],[HS 85-109  1 этап]:[HS 85-109  Финал]])</f>
        <v>0</v>
      </c>
      <c r="O66" s="62">
        <f t="shared" si="1"/>
        <v>63</v>
      </c>
    </row>
    <row r="67" spans="1:15" ht="39" customHeight="1" x14ac:dyDescent="0.2">
      <c r="A67" s="83"/>
      <c r="B67" s="14" t="s">
        <v>2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24">
        <f>SUM(B67:M67)</f>
        <v>0</v>
      </c>
      <c r="O67" s="62">
        <f t="shared" ref="O67:O68" si="3">RANK(N67,$N$3:$N$68,0)</f>
        <v>63</v>
      </c>
    </row>
    <row r="68" spans="1:15" ht="39" customHeight="1" x14ac:dyDescent="0.2">
      <c r="A68" s="83"/>
      <c r="B68" s="14" t="s">
        <v>2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24">
        <f>SUM(B68:M68)</f>
        <v>0</v>
      </c>
      <c r="O68" s="62">
        <f t="shared" si="3"/>
        <v>63</v>
      </c>
    </row>
  </sheetData>
  <sortState xmlns:xlrd2="http://schemas.microsoft.com/office/spreadsheetml/2017/richdata2" ref="A2:O66">
    <sortCondition descending="1" ref="N3"/>
  </sortState>
  <mergeCells count="1">
    <mergeCell ref="A1:O1"/>
  </mergeCells>
  <printOptions horizontalCentered="1" verticalCentered="1"/>
  <pageMargins left="0" right="0" top="0" bottom="0" header="0.31496062992125984" footer="0.31496062992125984"/>
  <pageSetup paperSize="9" scale="59" orientation="portrait" r:id="rId1"/>
  <rowBreaks count="1" manualBreakCount="1">
    <brk id="33" max="16383" man="1"/>
  </rowBreaks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64"/>
  <sheetViews>
    <sheetView view="pageBreakPreview" topLeftCell="A58" zoomScale="80" zoomScaleNormal="80" zoomScaleSheetLayoutView="80" workbookViewId="0">
      <selection activeCell="A3" sqref="A3"/>
    </sheetView>
  </sheetViews>
  <sheetFormatPr defaultRowHeight="15" x14ac:dyDescent="0.2"/>
  <cols>
    <col min="1" max="1" width="51" style="87" customWidth="1"/>
    <col min="2" max="2" width="9.140625" style="45"/>
    <col min="3" max="3" width="9.140625" style="46"/>
    <col min="4" max="7" width="9.140625" style="37"/>
  </cols>
  <sheetData>
    <row r="1" spans="1:7" ht="29.25" customHeight="1" x14ac:dyDescent="0.2">
      <c r="A1" s="116" t="s">
        <v>80</v>
      </c>
      <c r="B1" s="116"/>
      <c r="C1" s="116"/>
      <c r="D1" s="116"/>
      <c r="E1" s="116"/>
      <c r="F1" s="116"/>
      <c r="G1" s="116"/>
    </row>
    <row r="2" spans="1:7" ht="31.5" x14ac:dyDescent="0.2">
      <c r="A2" s="42" t="s">
        <v>0</v>
      </c>
      <c r="B2" s="42" t="s">
        <v>2</v>
      </c>
      <c r="C2" s="47" t="s">
        <v>6</v>
      </c>
      <c r="D2" s="35" t="s">
        <v>181</v>
      </c>
      <c r="E2" s="35" t="s">
        <v>184</v>
      </c>
      <c r="F2" s="36" t="s">
        <v>75</v>
      </c>
      <c r="G2" s="11" t="s">
        <v>1</v>
      </c>
    </row>
    <row r="3" spans="1:7" ht="35.1" customHeight="1" x14ac:dyDescent="0.2">
      <c r="A3" s="69" t="s">
        <v>107</v>
      </c>
      <c r="B3" s="28" t="s">
        <v>2</v>
      </c>
      <c r="C3" s="29">
        <v>209</v>
      </c>
      <c r="D3" s="11">
        <v>75</v>
      </c>
      <c r="E3" s="11">
        <v>55</v>
      </c>
      <c r="F3" s="31">
        <f t="shared" ref="F3:F34" si="0">SUM(C3,D3:E3)</f>
        <v>339</v>
      </c>
      <c r="G3" s="31">
        <f t="shared" ref="G3:G34" si="1">RANK(F3,$F$3:$F$64,0)</f>
        <v>1</v>
      </c>
    </row>
    <row r="4" spans="1:7" ht="35.1" customHeight="1" x14ac:dyDescent="0.2">
      <c r="A4" s="64" t="s">
        <v>105</v>
      </c>
      <c r="B4" s="26" t="s">
        <v>2</v>
      </c>
      <c r="C4" s="27">
        <v>185</v>
      </c>
      <c r="D4" s="11">
        <v>65</v>
      </c>
      <c r="E4" s="11">
        <v>75</v>
      </c>
      <c r="F4" s="31">
        <f t="shared" si="0"/>
        <v>325</v>
      </c>
      <c r="G4" s="31">
        <f t="shared" si="1"/>
        <v>2</v>
      </c>
    </row>
    <row r="5" spans="1:7" ht="35.1" customHeight="1" x14ac:dyDescent="0.2">
      <c r="A5" s="81" t="s">
        <v>106</v>
      </c>
      <c r="B5" s="26" t="s">
        <v>2</v>
      </c>
      <c r="C5" s="27">
        <v>191</v>
      </c>
      <c r="D5" s="11">
        <v>55</v>
      </c>
      <c r="E5" s="11">
        <v>65</v>
      </c>
      <c r="F5" s="31">
        <f t="shared" si="0"/>
        <v>311</v>
      </c>
      <c r="G5" s="31">
        <f t="shared" si="1"/>
        <v>3</v>
      </c>
    </row>
    <row r="6" spans="1:7" ht="35.1" customHeight="1" x14ac:dyDescent="0.2">
      <c r="A6" s="64" t="s">
        <v>108</v>
      </c>
      <c r="B6" s="28" t="s">
        <v>2</v>
      </c>
      <c r="C6" s="29">
        <v>204</v>
      </c>
      <c r="D6" s="11">
        <v>46</v>
      </c>
      <c r="E6" s="11">
        <v>50</v>
      </c>
      <c r="F6" s="31">
        <f t="shared" si="0"/>
        <v>300</v>
      </c>
      <c r="G6" s="31">
        <f t="shared" si="1"/>
        <v>4</v>
      </c>
    </row>
    <row r="7" spans="1:7" ht="35.1" customHeight="1" x14ac:dyDescent="0.2">
      <c r="A7" s="69" t="s">
        <v>21</v>
      </c>
      <c r="B7" s="26" t="s">
        <v>2</v>
      </c>
      <c r="C7" s="27">
        <v>153</v>
      </c>
      <c r="D7" s="11">
        <v>50</v>
      </c>
      <c r="E7" s="11">
        <v>46</v>
      </c>
      <c r="F7" s="31">
        <f t="shared" si="0"/>
        <v>249</v>
      </c>
      <c r="G7" s="31">
        <f t="shared" si="1"/>
        <v>5</v>
      </c>
    </row>
    <row r="8" spans="1:7" ht="35.1" customHeight="1" x14ac:dyDescent="0.2">
      <c r="A8" s="69" t="s">
        <v>29</v>
      </c>
      <c r="B8" s="26" t="s">
        <v>2</v>
      </c>
      <c r="C8" s="27">
        <v>126</v>
      </c>
      <c r="D8" s="11">
        <v>46</v>
      </c>
      <c r="E8" s="11">
        <v>43</v>
      </c>
      <c r="F8" s="31">
        <f t="shared" si="0"/>
        <v>215</v>
      </c>
      <c r="G8" s="31">
        <f t="shared" si="1"/>
        <v>6</v>
      </c>
    </row>
    <row r="9" spans="1:7" ht="35.1" customHeight="1" x14ac:dyDescent="0.2">
      <c r="A9" s="64" t="s">
        <v>92</v>
      </c>
      <c r="B9" s="26" t="s">
        <v>2</v>
      </c>
      <c r="C9" s="27">
        <v>111.5</v>
      </c>
      <c r="D9" s="11">
        <v>37</v>
      </c>
      <c r="E9" s="11">
        <v>40</v>
      </c>
      <c r="F9" s="31">
        <f t="shared" si="0"/>
        <v>188.5</v>
      </c>
      <c r="G9" s="31">
        <f t="shared" si="1"/>
        <v>7</v>
      </c>
    </row>
    <row r="10" spans="1:7" ht="35.1" customHeight="1" x14ac:dyDescent="0.2">
      <c r="A10" s="81" t="s">
        <v>13</v>
      </c>
      <c r="B10" s="26" t="s">
        <v>2</v>
      </c>
      <c r="C10" s="27">
        <v>108</v>
      </c>
      <c r="D10" s="11">
        <v>31</v>
      </c>
      <c r="E10" s="11">
        <v>34</v>
      </c>
      <c r="F10" s="31">
        <f t="shared" si="0"/>
        <v>173</v>
      </c>
      <c r="G10" s="31">
        <f t="shared" si="1"/>
        <v>8</v>
      </c>
    </row>
    <row r="11" spans="1:7" ht="35.1" customHeight="1" x14ac:dyDescent="0.2">
      <c r="A11" s="64" t="s">
        <v>27</v>
      </c>
      <c r="B11" s="26" t="s">
        <v>2</v>
      </c>
      <c r="C11" s="27">
        <v>106.5</v>
      </c>
      <c r="D11" s="11">
        <v>34</v>
      </c>
      <c r="E11" s="11">
        <v>31</v>
      </c>
      <c r="F11" s="31">
        <f t="shared" si="0"/>
        <v>171.5</v>
      </c>
      <c r="G11" s="31">
        <f t="shared" si="1"/>
        <v>9</v>
      </c>
    </row>
    <row r="12" spans="1:7" ht="35.1" customHeight="1" x14ac:dyDescent="0.2">
      <c r="A12" s="64" t="s">
        <v>34</v>
      </c>
      <c r="B12" s="26" t="s">
        <v>2</v>
      </c>
      <c r="C12" s="27">
        <v>127</v>
      </c>
      <c r="D12" s="11">
        <v>29</v>
      </c>
      <c r="E12" s="11">
        <v>11</v>
      </c>
      <c r="F12" s="31">
        <f t="shared" si="0"/>
        <v>167</v>
      </c>
      <c r="G12" s="31">
        <f t="shared" si="1"/>
        <v>10</v>
      </c>
    </row>
    <row r="13" spans="1:7" ht="35.1" customHeight="1" x14ac:dyDescent="0.2">
      <c r="A13" s="64" t="s">
        <v>157</v>
      </c>
      <c r="B13" s="26" t="s">
        <v>2</v>
      </c>
      <c r="C13" s="27">
        <v>90.5</v>
      </c>
      <c r="D13" s="11">
        <v>40</v>
      </c>
      <c r="E13" s="11">
        <v>23</v>
      </c>
      <c r="F13" s="31">
        <f t="shared" si="0"/>
        <v>153.5</v>
      </c>
      <c r="G13" s="31">
        <f t="shared" si="1"/>
        <v>11</v>
      </c>
    </row>
    <row r="14" spans="1:7" ht="35.1" customHeight="1" x14ac:dyDescent="0.2">
      <c r="A14" s="69" t="s">
        <v>15</v>
      </c>
      <c r="B14" s="28" t="s">
        <v>2</v>
      </c>
      <c r="C14" s="29">
        <v>100</v>
      </c>
      <c r="D14" s="11">
        <v>23</v>
      </c>
      <c r="E14" s="11">
        <v>17</v>
      </c>
      <c r="F14" s="31">
        <f t="shared" si="0"/>
        <v>140</v>
      </c>
      <c r="G14" s="31">
        <f t="shared" si="1"/>
        <v>12</v>
      </c>
    </row>
    <row r="15" spans="1:7" ht="35.1" customHeight="1" x14ac:dyDescent="0.2">
      <c r="A15" s="69" t="s">
        <v>14</v>
      </c>
      <c r="B15" s="28" t="s">
        <v>2</v>
      </c>
      <c r="C15" s="29">
        <v>81</v>
      </c>
      <c r="D15" s="11">
        <v>21</v>
      </c>
      <c r="E15" s="11">
        <v>29</v>
      </c>
      <c r="F15" s="31">
        <f t="shared" si="0"/>
        <v>131</v>
      </c>
      <c r="G15" s="31">
        <f t="shared" si="1"/>
        <v>13</v>
      </c>
    </row>
    <row r="16" spans="1:7" ht="35.1" customHeight="1" x14ac:dyDescent="0.2">
      <c r="A16" s="64" t="s">
        <v>22</v>
      </c>
      <c r="B16" s="28" t="s">
        <v>2</v>
      </c>
      <c r="C16" s="29">
        <v>91.5</v>
      </c>
      <c r="D16" s="11"/>
      <c r="E16" s="11">
        <v>37</v>
      </c>
      <c r="F16" s="31">
        <f t="shared" si="0"/>
        <v>128.5</v>
      </c>
      <c r="G16" s="31">
        <f t="shared" si="1"/>
        <v>14</v>
      </c>
    </row>
    <row r="17" spans="1:7" ht="35.1" customHeight="1" x14ac:dyDescent="0.2">
      <c r="A17" s="64" t="s">
        <v>28</v>
      </c>
      <c r="B17" s="28" t="s">
        <v>2</v>
      </c>
      <c r="C17" s="29">
        <v>80.5</v>
      </c>
      <c r="D17" s="11">
        <v>25</v>
      </c>
      <c r="E17" s="11">
        <v>15</v>
      </c>
      <c r="F17" s="31">
        <f t="shared" si="0"/>
        <v>120.5</v>
      </c>
      <c r="G17" s="31">
        <f t="shared" si="1"/>
        <v>15</v>
      </c>
    </row>
    <row r="18" spans="1:7" ht="35.1" customHeight="1" x14ac:dyDescent="0.2">
      <c r="A18" s="64" t="s">
        <v>16</v>
      </c>
      <c r="B18" s="26" t="s">
        <v>2</v>
      </c>
      <c r="C18" s="27">
        <v>74.5</v>
      </c>
      <c r="D18" s="11">
        <v>19</v>
      </c>
      <c r="E18" s="11">
        <v>27</v>
      </c>
      <c r="F18" s="31">
        <f t="shared" si="0"/>
        <v>120.5</v>
      </c>
      <c r="G18" s="31">
        <f t="shared" si="1"/>
        <v>15</v>
      </c>
    </row>
    <row r="19" spans="1:7" ht="35.1" customHeight="1" x14ac:dyDescent="0.2">
      <c r="A19" s="69" t="s">
        <v>25</v>
      </c>
      <c r="B19" s="26" t="s">
        <v>2</v>
      </c>
      <c r="C19" s="27">
        <v>78</v>
      </c>
      <c r="D19" s="11">
        <v>11</v>
      </c>
      <c r="E19" s="11">
        <v>19</v>
      </c>
      <c r="F19" s="31">
        <f t="shared" si="0"/>
        <v>108</v>
      </c>
      <c r="G19" s="31">
        <f t="shared" si="1"/>
        <v>17</v>
      </c>
    </row>
    <row r="20" spans="1:7" ht="35.1" customHeight="1" x14ac:dyDescent="0.2">
      <c r="A20" s="64" t="s">
        <v>130</v>
      </c>
      <c r="B20" s="28" t="s">
        <v>2</v>
      </c>
      <c r="C20" s="29">
        <v>65.5</v>
      </c>
      <c r="D20" s="11">
        <v>18</v>
      </c>
      <c r="E20" s="11">
        <v>13</v>
      </c>
      <c r="F20" s="31">
        <f t="shared" si="0"/>
        <v>96.5</v>
      </c>
      <c r="G20" s="31">
        <f t="shared" si="1"/>
        <v>18</v>
      </c>
    </row>
    <row r="21" spans="1:7" ht="35.1" customHeight="1" x14ac:dyDescent="0.2">
      <c r="A21" s="69" t="s">
        <v>23</v>
      </c>
      <c r="B21" s="26" t="s">
        <v>2</v>
      </c>
      <c r="C21" s="27">
        <v>91</v>
      </c>
      <c r="D21" s="11"/>
      <c r="E21" s="11"/>
      <c r="F21" s="31">
        <f t="shared" si="0"/>
        <v>91</v>
      </c>
      <c r="G21" s="31">
        <f t="shared" si="1"/>
        <v>19</v>
      </c>
    </row>
    <row r="22" spans="1:7" ht="35.1" customHeight="1" x14ac:dyDescent="0.2">
      <c r="A22" s="64" t="s">
        <v>18</v>
      </c>
      <c r="B22" s="28" t="s">
        <v>2</v>
      </c>
      <c r="C22" s="29">
        <v>39</v>
      </c>
      <c r="D22" s="11">
        <v>13</v>
      </c>
      <c r="E22" s="11">
        <v>21</v>
      </c>
      <c r="F22" s="31">
        <f t="shared" si="0"/>
        <v>73</v>
      </c>
      <c r="G22" s="31">
        <f t="shared" si="1"/>
        <v>20</v>
      </c>
    </row>
    <row r="23" spans="1:7" ht="35.1" customHeight="1" x14ac:dyDescent="0.2">
      <c r="A23" s="69" t="s">
        <v>24</v>
      </c>
      <c r="B23" s="26" t="s">
        <v>2</v>
      </c>
      <c r="C23" s="27">
        <v>67</v>
      </c>
      <c r="D23" s="11"/>
      <c r="E23" s="11"/>
      <c r="F23" s="31">
        <f t="shared" si="0"/>
        <v>67</v>
      </c>
      <c r="G23" s="31">
        <f t="shared" si="1"/>
        <v>21</v>
      </c>
    </row>
    <row r="24" spans="1:7" ht="35.1" customHeight="1" x14ac:dyDescent="0.2">
      <c r="A24" s="69" t="s">
        <v>19</v>
      </c>
      <c r="B24" s="28" t="s">
        <v>2</v>
      </c>
      <c r="C24" s="29">
        <v>45.5</v>
      </c>
      <c r="D24" s="11">
        <v>10</v>
      </c>
      <c r="E24" s="11">
        <v>9</v>
      </c>
      <c r="F24" s="31">
        <f t="shared" si="0"/>
        <v>64.5</v>
      </c>
      <c r="G24" s="31">
        <f t="shared" si="1"/>
        <v>22</v>
      </c>
    </row>
    <row r="25" spans="1:7" ht="35.1" customHeight="1" x14ac:dyDescent="0.2">
      <c r="A25" s="64" t="s">
        <v>46</v>
      </c>
      <c r="B25" s="28" t="s">
        <v>2</v>
      </c>
      <c r="C25" s="29">
        <v>28</v>
      </c>
      <c r="D25" s="11">
        <v>27</v>
      </c>
      <c r="E25" s="11">
        <v>7</v>
      </c>
      <c r="F25" s="31">
        <f t="shared" si="0"/>
        <v>62</v>
      </c>
      <c r="G25" s="31">
        <f t="shared" si="1"/>
        <v>23</v>
      </c>
    </row>
    <row r="26" spans="1:7" ht="35.1" customHeight="1" x14ac:dyDescent="0.2">
      <c r="A26" s="69" t="s">
        <v>20</v>
      </c>
      <c r="B26" s="26" t="s">
        <v>2</v>
      </c>
      <c r="C26" s="27">
        <v>20</v>
      </c>
      <c r="D26" s="11">
        <v>17</v>
      </c>
      <c r="E26" s="11">
        <v>25</v>
      </c>
      <c r="F26" s="31">
        <f t="shared" si="0"/>
        <v>62</v>
      </c>
      <c r="G26" s="31">
        <f t="shared" si="1"/>
        <v>23</v>
      </c>
    </row>
    <row r="27" spans="1:7" ht="35.1" customHeight="1" x14ac:dyDescent="0.2">
      <c r="A27" s="64" t="s">
        <v>26</v>
      </c>
      <c r="B27" s="28" t="s">
        <v>2</v>
      </c>
      <c r="C27" s="29">
        <v>45</v>
      </c>
      <c r="D27" s="11">
        <v>2</v>
      </c>
      <c r="E27" s="11"/>
      <c r="F27" s="31">
        <f t="shared" si="0"/>
        <v>47</v>
      </c>
      <c r="G27" s="31">
        <f t="shared" si="1"/>
        <v>25</v>
      </c>
    </row>
    <row r="28" spans="1:7" ht="35.1" customHeight="1" x14ac:dyDescent="0.2">
      <c r="A28" s="69" t="s">
        <v>135</v>
      </c>
      <c r="B28" s="28" t="s">
        <v>2</v>
      </c>
      <c r="C28" s="29">
        <v>41</v>
      </c>
      <c r="D28" s="11"/>
      <c r="E28" s="11"/>
      <c r="F28" s="31">
        <f t="shared" si="0"/>
        <v>41</v>
      </c>
      <c r="G28" s="31">
        <f t="shared" si="1"/>
        <v>26</v>
      </c>
    </row>
    <row r="29" spans="1:7" ht="35.1" customHeight="1" x14ac:dyDescent="0.2">
      <c r="A29" s="69" t="s">
        <v>38</v>
      </c>
      <c r="B29" s="28" t="s">
        <v>2</v>
      </c>
      <c r="C29" s="29">
        <v>27</v>
      </c>
      <c r="D29" s="11">
        <v>3</v>
      </c>
      <c r="E29" s="11">
        <v>8</v>
      </c>
      <c r="F29" s="31">
        <f t="shared" si="0"/>
        <v>38</v>
      </c>
      <c r="G29" s="31">
        <f t="shared" si="1"/>
        <v>27</v>
      </c>
    </row>
    <row r="30" spans="1:7" ht="35.1" customHeight="1" x14ac:dyDescent="0.2">
      <c r="A30" s="69" t="s">
        <v>32</v>
      </c>
      <c r="B30" s="26" t="s">
        <v>2</v>
      </c>
      <c r="C30" s="27">
        <v>31.5</v>
      </c>
      <c r="D30" s="11"/>
      <c r="E30" s="11">
        <v>4</v>
      </c>
      <c r="F30" s="31">
        <f t="shared" si="0"/>
        <v>35.5</v>
      </c>
      <c r="G30" s="31">
        <f t="shared" si="1"/>
        <v>28</v>
      </c>
    </row>
    <row r="31" spans="1:7" ht="35.1" customHeight="1" x14ac:dyDescent="0.2">
      <c r="A31" s="64" t="s">
        <v>131</v>
      </c>
      <c r="B31" s="26" t="s">
        <v>2</v>
      </c>
      <c r="C31" s="27">
        <v>19</v>
      </c>
      <c r="D31" s="11">
        <v>5</v>
      </c>
      <c r="E31" s="11"/>
      <c r="F31" s="31">
        <f t="shared" si="0"/>
        <v>24</v>
      </c>
      <c r="G31" s="31">
        <f t="shared" si="1"/>
        <v>29</v>
      </c>
    </row>
    <row r="32" spans="1:7" ht="35.1" customHeight="1" x14ac:dyDescent="0.2">
      <c r="A32" s="64" t="s">
        <v>45</v>
      </c>
      <c r="B32" s="28" t="s">
        <v>2</v>
      </c>
      <c r="C32" s="29">
        <v>23.5</v>
      </c>
      <c r="D32" s="11"/>
      <c r="E32" s="11"/>
      <c r="F32" s="31">
        <f t="shared" si="0"/>
        <v>23.5</v>
      </c>
      <c r="G32" s="31">
        <f t="shared" si="1"/>
        <v>30</v>
      </c>
    </row>
    <row r="33" spans="1:7" ht="35.1" customHeight="1" x14ac:dyDescent="0.2">
      <c r="A33" s="69" t="s">
        <v>48</v>
      </c>
      <c r="B33" s="26" t="s">
        <v>2</v>
      </c>
      <c r="C33" s="27">
        <v>17.5</v>
      </c>
      <c r="D33" s="11"/>
      <c r="E33" s="11">
        <v>6</v>
      </c>
      <c r="F33" s="31">
        <f t="shared" si="0"/>
        <v>23.5</v>
      </c>
      <c r="G33" s="31">
        <f t="shared" si="1"/>
        <v>30</v>
      </c>
    </row>
    <row r="34" spans="1:7" ht="35.1" customHeight="1" x14ac:dyDescent="0.2">
      <c r="A34" s="69" t="s">
        <v>33</v>
      </c>
      <c r="B34" s="28" t="s">
        <v>2</v>
      </c>
      <c r="C34" s="29">
        <v>22</v>
      </c>
      <c r="D34" s="11"/>
      <c r="E34" s="11"/>
      <c r="F34" s="31">
        <f t="shared" si="0"/>
        <v>22</v>
      </c>
      <c r="G34" s="31">
        <f t="shared" si="1"/>
        <v>32</v>
      </c>
    </row>
    <row r="35" spans="1:7" ht="35.1" customHeight="1" x14ac:dyDescent="0.2">
      <c r="A35" s="64" t="s">
        <v>37</v>
      </c>
      <c r="B35" s="28" t="s">
        <v>2</v>
      </c>
      <c r="C35" s="29">
        <v>18</v>
      </c>
      <c r="D35" s="11">
        <v>4</v>
      </c>
      <c r="E35" s="11"/>
      <c r="F35" s="31">
        <f t="shared" ref="F35:F66" si="2">SUM(C35,D35:E35)</f>
        <v>22</v>
      </c>
      <c r="G35" s="31">
        <f t="shared" ref="G35:G66" si="3">RANK(F35,$F$3:$F$64,0)</f>
        <v>32</v>
      </c>
    </row>
    <row r="36" spans="1:7" ht="35.1" customHeight="1" x14ac:dyDescent="0.2">
      <c r="A36" s="69" t="s">
        <v>93</v>
      </c>
      <c r="B36" s="26" t="s">
        <v>2</v>
      </c>
      <c r="C36" s="27">
        <v>11</v>
      </c>
      <c r="D36" s="11">
        <v>6</v>
      </c>
      <c r="E36" s="11">
        <v>5</v>
      </c>
      <c r="F36" s="31">
        <f t="shared" si="2"/>
        <v>22</v>
      </c>
      <c r="G36" s="31">
        <f t="shared" si="3"/>
        <v>32</v>
      </c>
    </row>
    <row r="37" spans="1:7" ht="35.1" customHeight="1" x14ac:dyDescent="0.2">
      <c r="A37" s="69" t="s">
        <v>30</v>
      </c>
      <c r="B37" s="28" t="s">
        <v>2</v>
      </c>
      <c r="C37" s="29">
        <v>3</v>
      </c>
      <c r="D37" s="11">
        <v>9</v>
      </c>
      <c r="E37" s="11">
        <v>10</v>
      </c>
      <c r="F37" s="31">
        <f t="shared" si="2"/>
        <v>22</v>
      </c>
      <c r="G37" s="31">
        <f t="shared" si="3"/>
        <v>32</v>
      </c>
    </row>
    <row r="38" spans="1:7" ht="35.1" customHeight="1" x14ac:dyDescent="0.2">
      <c r="A38" s="64" t="s">
        <v>31</v>
      </c>
      <c r="B38" s="28" t="s">
        <v>2</v>
      </c>
      <c r="C38" s="29">
        <v>20</v>
      </c>
      <c r="D38" s="11">
        <v>1</v>
      </c>
      <c r="E38" s="11"/>
      <c r="F38" s="31">
        <f t="shared" si="2"/>
        <v>21</v>
      </c>
      <c r="G38" s="31">
        <f t="shared" si="3"/>
        <v>36</v>
      </c>
    </row>
    <row r="39" spans="1:7" ht="35.1" customHeight="1" x14ac:dyDescent="0.2">
      <c r="A39" s="70" t="s">
        <v>159</v>
      </c>
      <c r="B39" s="26" t="s">
        <v>2</v>
      </c>
      <c r="C39" s="27">
        <v>20.5</v>
      </c>
      <c r="D39" s="11"/>
      <c r="E39" s="11"/>
      <c r="F39" s="31">
        <f t="shared" si="2"/>
        <v>20.5</v>
      </c>
      <c r="G39" s="31">
        <f t="shared" si="3"/>
        <v>37</v>
      </c>
    </row>
    <row r="40" spans="1:7" ht="35.1" customHeight="1" x14ac:dyDescent="0.2">
      <c r="A40" s="64" t="s">
        <v>49</v>
      </c>
      <c r="B40" s="28" t="s">
        <v>2</v>
      </c>
      <c r="C40" s="29">
        <v>12.5</v>
      </c>
      <c r="D40" s="11">
        <v>8</v>
      </c>
      <c r="E40" s="11"/>
      <c r="F40" s="31">
        <f t="shared" si="2"/>
        <v>20.5</v>
      </c>
      <c r="G40" s="31">
        <f t="shared" si="3"/>
        <v>37</v>
      </c>
    </row>
    <row r="41" spans="1:7" ht="35.1" customHeight="1" x14ac:dyDescent="0.2">
      <c r="A41" s="69" t="s">
        <v>39</v>
      </c>
      <c r="B41" s="28" t="s">
        <v>2</v>
      </c>
      <c r="C41" s="29">
        <v>20</v>
      </c>
      <c r="D41" s="11"/>
      <c r="E41" s="11"/>
      <c r="F41" s="31">
        <f t="shared" si="2"/>
        <v>20</v>
      </c>
      <c r="G41" s="31">
        <f t="shared" si="3"/>
        <v>39</v>
      </c>
    </row>
    <row r="42" spans="1:7" ht="35.1" customHeight="1" x14ac:dyDescent="0.2">
      <c r="A42" s="71" t="s">
        <v>160</v>
      </c>
      <c r="B42" s="28" t="s">
        <v>2</v>
      </c>
      <c r="C42" s="29">
        <v>18.5</v>
      </c>
      <c r="D42" s="11"/>
      <c r="E42" s="11"/>
      <c r="F42" s="31">
        <f t="shared" si="2"/>
        <v>18.5</v>
      </c>
      <c r="G42" s="31">
        <f t="shared" si="3"/>
        <v>40</v>
      </c>
    </row>
    <row r="43" spans="1:7" ht="35.1" customHeight="1" x14ac:dyDescent="0.2">
      <c r="A43" s="64" t="s">
        <v>161</v>
      </c>
      <c r="B43" s="28" t="s">
        <v>2</v>
      </c>
      <c r="C43" s="29">
        <v>17</v>
      </c>
      <c r="D43" s="11"/>
      <c r="E43" s="11"/>
      <c r="F43" s="31">
        <f t="shared" si="2"/>
        <v>17</v>
      </c>
      <c r="G43" s="31">
        <f t="shared" si="3"/>
        <v>41</v>
      </c>
    </row>
    <row r="44" spans="1:7" ht="35.1" customHeight="1" x14ac:dyDescent="0.2">
      <c r="A44" s="69" t="s">
        <v>35</v>
      </c>
      <c r="B44" s="26" t="s">
        <v>2</v>
      </c>
      <c r="C44" s="27">
        <v>16</v>
      </c>
      <c r="D44" s="11"/>
      <c r="E44" s="11"/>
      <c r="F44" s="31">
        <f t="shared" si="2"/>
        <v>16</v>
      </c>
      <c r="G44" s="31">
        <f t="shared" si="3"/>
        <v>42</v>
      </c>
    </row>
    <row r="45" spans="1:7" ht="35.1" customHeight="1" x14ac:dyDescent="0.2">
      <c r="A45" s="64" t="s">
        <v>41</v>
      </c>
      <c r="B45" s="28" t="s">
        <v>2</v>
      </c>
      <c r="C45" s="29">
        <v>15</v>
      </c>
      <c r="D45" s="11"/>
      <c r="E45" s="11"/>
      <c r="F45" s="31">
        <f t="shared" si="2"/>
        <v>15</v>
      </c>
      <c r="G45" s="31">
        <f t="shared" si="3"/>
        <v>43</v>
      </c>
    </row>
    <row r="46" spans="1:7" ht="35.1" customHeight="1" x14ac:dyDescent="0.2">
      <c r="A46" s="81" t="s">
        <v>170</v>
      </c>
      <c r="B46" s="28" t="s">
        <v>2</v>
      </c>
      <c r="C46" s="29">
        <v>13.5</v>
      </c>
      <c r="D46" s="11"/>
      <c r="E46" s="11"/>
      <c r="F46" s="31">
        <f t="shared" si="2"/>
        <v>13.5</v>
      </c>
      <c r="G46" s="31">
        <f t="shared" si="3"/>
        <v>44</v>
      </c>
    </row>
    <row r="47" spans="1:7" ht="35.1" customHeight="1" x14ac:dyDescent="0.2">
      <c r="A47" s="64" t="s">
        <v>201</v>
      </c>
      <c r="B47" s="26" t="s">
        <v>2</v>
      </c>
      <c r="C47" s="27">
        <v>13</v>
      </c>
      <c r="D47" s="11"/>
      <c r="E47" s="11"/>
      <c r="F47" s="31">
        <f t="shared" si="2"/>
        <v>13</v>
      </c>
      <c r="G47" s="31">
        <f t="shared" si="3"/>
        <v>45</v>
      </c>
    </row>
    <row r="48" spans="1:7" ht="35.1" customHeight="1" x14ac:dyDescent="0.2">
      <c r="A48" s="69" t="s">
        <v>163</v>
      </c>
      <c r="B48" s="28" t="s">
        <v>2</v>
      </c>
      <c r="C48" s="29">
        <v>13</v>
      </c>
      <c r="D48" s="11"/>
      <c r="E48" s="11"/>
      <c r="F48" s="31">
        <f t="shared" si="2"/>
        <v>13</v>
      </c>
      <c r="G48" s="31">
        <f t="shared" si="3"/>
        <v>45</v>
      </c>
    </row>
    <row r="49" spans="1:7" ht="35.1" customHeight="1" x14ac:dyDescent="0.2">
      <c r="A49" s="64" t="s">
        <v>180</v>
      </c>
      <c r="B49" s="28" t="s">
        <v>2</v>
      </c>
      <c r="C49" s="29">
        <v>5.5</v>
      </c>
      <c r="D49" s="11">
        <v>7</v>
      </c>
      <c r="E49" s="11"/>
      <c r="F49" s="31">
        <f t="shared" si="2"/>
        <v>12.5</v>
      </c>
      <c r="G49" s="31">
        <f t="shared" si="3"/>
        <v>47</v>
      </c>
    </row>
    <row r="50" spans="1:7" ht="35.1" customHeight="1" x14ac:dyDescent="0.2">
      <c r="A50" s="65" t="s">
        <v>164</v>
      </c>
      <c r="B50" s="26" t="s">
        <v>2</v>
      </c>
      <c r="C50" s="27">
        <v>10.5</v>
      </c>
      <c r="D50" s="11"/>
      <c r="E50" s="11"/>
      <c r="F50" s="31">
        <f t="shared" si="2"/>
        <v>10.5</v>
      </c>
      <c r="G50" s="31">
        <f t="shared" si="3"/>
        <v>48</v>
      </c>
    </row>
    <row r="51" spans="1:7" ht="35.1" customHeight="1" x14ac:dyDescent="0.2">
      <c r="A51" s="69" t="s">
        <v>165</v>
      </c>
      <c r="B51" s="28" t="s">
        <v>2</v>
      </c>
      <c r="C51" s="29">
        <v>10.5</v>
      </c>
      <c r="D51" s="11"/>
      <c r="E51" s="11"/>
      <c r="F51" s="31">
        <f t="shared" si="2"/>
        <v>10.5</v>
      </c>
      <c r="G51" s="31">
        <f t="shared" si="3"/>
        <v>48</v>
      </c>
    </row>
    <row r="52" spans="1:7" ht="35.1" customHeight="1" x14ac:dyDescent="0.2">
      <c r="A52" s="64" t="s">
        <v>166</v>
      </c>
      <c r="B52" s="26" t="s">
        <v>2</v>
      </c>
      <c r="C52" s="27">
        <v>9</v>
      </c>
      <c r="D52" s="11"/>
      <c r="E52" s="11"/>
      <c r="F52" s="31">
        <f t="shared" si="2"/>
        <v>9</v>
      </c>
      <c r="G52" s="31">
        <f t="shared" si="3"/>
        <v>50</v>
      </c>
    </row>
    <row r="53" spans="1:7" ht="35.1" customHeight="1" x14ac:dyDescent="0.2">
      <c r="A53" s="69" t="s">
        <v>200</v>
      </c>
      <c r="B53" s="26" t="s">
        <v>2</v>
      </c>
      <c r="C53" s="27">
        <v>7.5</v>
      </c>
      <c r="D53" s="11"/>
      <c r="E53" s="11"/>
      <c r="F53" s="31">
        <f t="shared" si="2"/>
        <v>7.5</v>
      </c>
      <c r="G53" s="31">
        <f t="shared" si="3"/>
        <v>51</v>
      </c>
    </row>
    <row r="54" spans="1:7" ht="35.1" customHeight="1" x14ac:dyDescent="0.2">
      <c r="A54" s="64" t="s">
        <v>168</v>
      </c>
      <c r="B54" s="28" t="s">
        <v>2</v>
      </c>
      <c r="C54" s="29">
        <v>7.5</v>
      </c>
      <c r="D54" s="11"/>
      <c r="E54" s="11"/>
      <c r="F54" s="31">
        <f t="shared" si="2"/>
        <v>7.5</v>
      </c>
      <c r="G54" s="31">
        <f t="shared" si="3"/>
        <v>51</v>
      </c>
    </row>
    <row r="55" spans="1:7" ht="35.1" customHeight="1" x14ac:dyDescent="0.2">
      <c r="A55" s="69" t="s">
        <v>134</v>
      </c>
      <c r="B55" s="26" t="s">
        <v>2</v>
      </c>
      <c r="C55" s="27">
        <v>7</v>
      </c>
      <c r="D55" s="11"/>
      <c r="E55" s="11"/>
      <c r="F55" s="31">
        <f t="shared" si="2"/>
        <v>7</v>
      </c>
      <c r="G55" s="31">
        <f t="shared" si="3"/>
        <v>53</v>
      </c>
    </row>
    <row r="56" spans="1:7" ht="35.1" customHeight="1" x14ac:dyDescent="0.2">
      <c r="A56" s="77" t="s">
        <v>190</v>
      </c>
      <c r="B56" s="26" t="s">
        <v>2</v>
      </c>
      <c r="C56" s="27">
        <v>6.5</v>
      </c>
      <c r="D56" s="11"/>
      <c r="E56" s="11"/>
      <c r="F56" s="31">
        <f t="shared" si="2"/>
        <v>6.5</v>
      </c>
      <c r="G56" s="31">
        <f t="shared" si="3"/>
        <v>54</v>
      </c>
    </row>
    <row r="57" spans="1:7" ht="35.1" customHeight="1" x14ac:dyDescent="0.2">
      <c r="A57" s="77" t="s">
        <v>177</v>
      </c>
      <c r="B57" s="26" t="s">
        <v>2</v>
      </c>
      <c r="C57" s="27">
        <v>3.5</v>
      </c>
      <c r="D57" s="11"/>
      <c r="E57" s="11">
        <v>3</v>
      </c>
      <c r="F57" s="31">
        <f t="shared" si="2"/>
        <v>6.5</v>
      </c>
      <c r="G57" s="31">
        <f t="shared" si="3"/>
        <v>54</v>
      </c>
    </row>
    <row r="58" spans="1:7" ht="35.1" customHeight="1" x14ac:dyDescent="0.2">
      <c r="A58" s="74" t="s">
        <v>76</v>
      </c>
      <c r="B58" s="26" t="s">
        <v>2</v>
      </c>
      <c r="C58" s="27">
        <v>5.5</v>
      </c>
      <c r="D58" s="11"/>
      <c r="E58" s="11"/>
      <c r="F58" s="31">
        <f t="shared" si="2"/>
        <v>5.5</v>
      </c>
      <c r="G58" s="31">
        <f t="shared" si="3"/>
        <v>56</v>
      </c>
    </row>
    <row r="59" spans="1:7" ht="35.1" customHeight="1" x14ac:dyDescent="0.2">
      <c r="A59" s="69" t="s">
        <v>191</v>
      </c>
      <c r="B59" s="26" t="s">
        <v>2</v>
      </c>
      <c r="C59" s="27">
        <v>2</v>
      </c>
      <c r="D59" s="11"/>
      <c r="E59" s="11">
        <v>2</v>
      </c>
      <c r="F59" s="31">
        <f t="shared" si="2"/>
        <v>4</v>
      </c>
      <c r="G59" s="31">
        <f t="shared" si="3"/>
        <v>57</v>
      </c>
    </row>
    <row r="60" spans="1:7" ht="35.1" customHeight="1" x14ac:dyDescent="0.2">
      <c r="A60" s="65" t="s">
        <v>169</v>
      </c>
      <c r="B60" s="43"/>
      <c r="C60" s="29">
        <v>3</v>
      </c>
      <c r="D60" s="11"/>
      <c r="E60" s="11"/>
      <c r="F60" s="31">
        <f t="shared" si="2"/>
        <v>3</v>
      </c>
      <c r="G60" s="31">
        <f t="shared" si="3"/>
        <v>58</v>
      </c>
    </row>
    <row r="61" spans="1:7" ht="35.1" customHeight="1" x14ac:dyDescent="0.2">
      <c r="A61" s="74" t="s">
        <v>176</v>
      </c>
      <c r="B61" s="26" t="s">
        <v>2</v>
      </c>
      <c r="C61" s="27">
        <v>3</v>
      </c>
      <c r="D61" s="11"/>
      <c r="E61" s="11"/>
      <c r="F61" s="31">
        <f t="shared" si="2"/>
        <v>3</v>
      </c>
      <c r="G61" s="31">
        <f t="shared" si="3"/>
        <v>58</v>
      </c>
    </row>
    <row r="62" spans="1:7" ht="35.1" customHeight="1" x14ac:dyDescent="0.2">
      <c r="A62" s="74" t="s">
        <v>132</v>
      </c>
      <c r="B62" s="26" t="s">
        <v>2</v>
      </c>
      <c r="C62" s="27">
        <v>2.5</v>
      </c>
      <c r="D62" s="11"/>
      <c r="E62" s="11"/>
      <c r="F62" s="31">
        <f t="shared" si="2"/>
        <v>2.5</v>
      </c>
      <c r="G62" s="31">
        <f t="shared" si="3"/>
        <v>60</v>
      </c>
    </row>
    <row r="63" spans="1:7" ht="35.1" customHeight="1" x14ac:dyDescent="0.2">
      <c r="A63" s="77" t="s">
        <v>133</v>
      </c>
      <c r="B63" s="28" t="s">
        <v>2</v>
      </c>
      <c r="C63" s="29">
        <v>1</v>
      </c>
      <c r="D63" s="11"/>
      <c r="E63" s="11"/>
      <c r="F63" s="31">
        <f t="shared" si="2"/>
        <v>1</v>
      </c>
      <c r="G63" s="31">
        <f t="shared" si="3"/>
        <v>61</v>
      </c>
    </row>
    <row r="64" spans="1:7" ht="35.1" customHeight="1" x14ac:dyDescent="0.2">
      <c r="A64" s="74" t="s">
        <v>101</v>
      </c>
      <c r="B64" s="28" t="s">
        <v>2</v>
      </c>
      <c r="C64" s="29">
        <v>0.5</v>
      </c>
      <c r="D64" s="11"/>
      <c r="E64" s="11"/>
      <c r="F64" s="31">
        <f t="shared" si="2"/>
        <v>0.5</v>
      </c>
      <c r="G64" s="31">
        <f t="shared" si="3"/>
        <v>62</v>
      </c>
    </row>
  </sheetData>
  <autoFilter ref="A2:G2" xr:uid="{00000000-0009-0000-0000-00000A000000}">
    <sortState xmlns:xlrd2="http://schemas.microsoft.com/office/spreadsheetml/2017/richdata2" ref="A3:G64">
      <sortCondition ref="G2"/>
    </sortState>
  </autoFilter>
  <mergeCells count="1">
    <mergeCell ref="A1:G1"/>
  </mergeCells>
  <printOptions horizontalCentered="1"/>
  <pageMargins left="0" right="0" top="0" bottom="0" header="0.31496062992125984" footer="0.31496062992125984"/>
  <pageSetup paperSize="9" scale="69" orientation="portrait" r:id="rId1"/>
  <rowBreaks count="1" manualBreakCount="1">
    <brk id="35" max="7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6"/>
  <sheetViews>
    <sheetView view="pageBreakPreview" topLeftCell="A37" zoomScale="80" zoomScaleSheetLayoutView="80" workbookViewId="0">
      <selection activeCell="K44" sqref="K44"/>
    </sheetView>
  </sheetViews>
  <sheetFormatPr defaultRowHeight="12.75" x14ac:dyDescent="0.2"/>
  <cols>
    <col min="1" max="1" width="40.85546875" style="97" customWidth="1"/>
    <col min="2" max="4" width="7.7109375" style="38" customWidth="1"/>
    <col min="5" max="5" width="7.7109375" style="40" customWidth="1"/>
    <col min="6" max="8" width="7.7109375" style="38" customWidth="1"/>
  </cols>
  <sheetData>
    <row r="1" spans="1:8" ht="23.25" x14ac:dyDescent="0.2">
      <c r="A1" s="116" t="s">
        <v>85</v>
      </c>
      <c r="B1" s="116"/>
      <c r="C1" s="116"/>
      <c r="D1" s="116"/>
      <c r="E1" s="116"/>
      <c r="F1" s="116"/>
      <c r="G1" s="116"/>
      <c r="H1" s="116"/>
    </row>
    <row r="2" spans="1:8" ht="22.5" x14ac:dyDescent="0.2">
      <c r="A2" s="42" t="s">
        <v>0</v>
      </c>
      <c r="B2" s="42" t="s">
        <v>2</v>
      </c>
      <c r="C2" s="55" t="s">
        <v>6</v>
      </c>
      <c r="D2" s="55" t="s">
        <v>98</v>
      </c>
      <c r="E2" s="39" t="s">
        <v>73</v>
      </c>
      <c r="F2" s="30" t="s">
        <v>74</v>
      </c>
      <c r="G2" s="32" t="s">
        <v>75</v>
      </c>
      <c r="H2" s="32" t="s">
        <v>1</v>
      </c>
    </row>
    <row r="3" spans="1:8" s="58" customFormat="1" ht="36" customHeight="1" x14ac:dyDescent="0.2">
      <c r="A3" s="69" t="s">
        <v>29</v>
      </c>
      <c r="B3" s="28" t="s">
        <v>2</v>
      </c>
      <c r="C3" s="29">
        <v>126</v>
      </c>
      <c r="D3" s="29">
        <v>75</v>
      </c>
      <c r="E3" s="11">
        <v>46</v>
      </c>
      <c r="F3" s="11">
        <v>43</v>
      </c>
      <c r="G3" s="31">
        <f t="shared" ref="G3:G46" si="0">SUM(C3,D3:F3)</f>
        <v>290</v>
      </c>
      <c r="H3" s="31">
        <f t="shared" ref="H3:H46" si="1">RANK(G3,$G$3:$G$46,0)</f>
        <v>1</v>
      </c>
    </row>
    <row r="4" spans="1:8" s="58" customFormat="1" ht="36" customHeight="1" x14ac:dyDescent="0.2">
      <c r="A4" s="64" t="s">
        <v>20</v>
      </c>
      <c r="B4" s="28" t="s">
        <v>2</v>
      </c>
      <c r="C4" s="29">
        <v>20</v>
      </c>
      <c r="D4" s="27">
        <v>55</v>
      </c>
      <c r="E4" s="11">
        <v>17</v>
      </c>
      <c r="F4" s="11">
        <v>25</v>
      </c>
      <c r="G4" s="31">
        <f t="shared" si="0"/>
        <v>117</v>
      </c>
      <c r="H4" s="31">
        <f t="shared" si="1"/>
        <v>2</v>
      </c>
    </row>
    <row r="5" spans="1:8" s="58" customFormat="1" ht="36" customHeight="1" x14ac:dyDescent="0.2">
      <c r="A5" s="73" t="s">
        <v>97</v>
      </c>
      <c r="B5" s="28" t="s">
        <v>2</v>
      </c>
      <c r="C5" s="29">
        <v>12.5</v>
      </c>
      <c r="D5" s="27">
        <v>65</v>
      </c>
      <c r="E5" s="31">
        <v>8</v>
      </c>
      <c r="F5" s="31"/>
      <c r="G5" s="31">
        <f t="shared" si="0"/>
        <v>85.5</v>
      </c>
      <c r="H5" s="31">
        <f t="shared" si="1"/>
        <v>3</v>
      </c>
    </row>
    <row r="6" spans="1:8" s="58" customFormat="1" ht="36" customHeight="1" x14ac:dyDescent="0.2">
      <c r="A6" s="69" t="s">
        <v>38</v>
      </c>
      <c r="B6" s="26" t="s">
        <v>2</v>
      </c>
      <c r="C6" s="27">
        <v>27</v>
      </c>
      <c r="D6" s="27">
        <v>46</v>
      </c>
      <c r="E6" s="11">
        <v>3</v>
      </c>
      <c r="F6" s="11">
        <v>8</v>
      </c>
      <c r="G6" s="31">
        <f t="shared" si="0"/>
        <v>84</v>
      </c>
      <c r="H6" s="31">
        <f t="shared" si="1"/>
        <v>4</v>
      </c>
    </row>
    <row r="7" spans="1:8" s="58" customFormat="1" ht="36" customHeight="1" x14ac:dyDescent="0.2">
      <c r="A7" s="64" t="s">
        <v>30</v>
      </c>
      <c r="B7" s="26" t="s">
        <v>2</v>
      </c>
      <c r="C7" s="27">
        <v>3</v>
      </c>
      <c r="D7" s="27">
        <v>50</v>
      </c>
      <c r="E7" s="11">
        <v>9</v>
      </c>
      <c r="F7" s="11">
        <v>10</v>
      </c>
      <c r="G7" s="31">
        <f t="shared" si="0"/>
        <v>72</v>
      </c>
      <c r="H7" s="31">
        <f t="shared" si="1"/>
        <v>5</v>
      </c>
    </row>
    <row r="8" spans="1:8" s="58" customFormat="1" ht="36" customHeight="1" x14ac:dyDescent="0.2">
      <c r="A8" s="64" t="s">
        <v>102</v>
      </c>
      <c r="B8" s="26" t="s">
        <v>2</v>
      </c>
      <c r="C8" s="27">
        <v>23.5</v>
      </c>
      <c r="D8" s="27">
        <v>43</v>
      </c>
      <c r="E8" s="31"/>
      <c r="F8" s="31"/>
      <c r="G8" s="31">
        <f t="shared" si="0"/>
        <v>66.5</v>
      </c>
      <c r="H8" s="31">
        <f t="shared" si="1"/>
        <v>6</v>
      </c>
    </row>
    <row r="9" spans="1:8" s="58" customFormat="1" ht="36" customHeight="1" x14ac:dyDescent="0.2">
      <c r="A9" s="73" t="s">
        <v>50</v>
      </c>
      <c r="B9" s="28" t="s">
        <v>2</v>
      </c>
      <c r="C9" s="29">
        <v>19</v>
      </c>
      <c r="D9" s="27">
        <v>37</v>
      </c>
      <c r="E9" s="31">
        <v>5</v>
      </c>
      <c r="F9" s="31"/>
      <c r="G9" s="31">
        <f t="shared" si="0"/>
        <v>61</v>
      </c>
      <c r="H9" s="31">
        <f t="shared" si="1"/>
        <v>7</v>
      </c>
    </row>
    <row r="10" spans="1:8" s="58" customFormat="1" ht="36" customHeight="1" x14ac:dyDescent="0.2">
      <c r="A10" s="64" t="s">
        <v>48</v>
      </c>
      <c r="B10" s="28" t="s">
        <v>2</v>
      </c>
      <c r="C10" s="29">
        <v>17.5</v>
      </c>
      <c r="D10" s="29">
        <v>34</v>
      </c>
      <c r="E10" s="31"/>
      <c r="F10" s="31">
        <v>6</v>
      </c>
      <c r="G10" s="31">
        <f t="shared" si="0"/>
        <v>57.5</v>
      </c>
      <c r="H10" s="31">
        <f t="shared" si="1"/>
        <v>8</v>
      </c>
    </row>
    <row r="11" spans="1:8" s="58" customFormat="1" ht="36" customHeight="1" x14ac:dyDescent="0.2">
      <c r="A11" s="69" t="s">
        <v>37</v>
      </c>
      <c r="B11" s="28" t="s">
        <v>2</v>
      </c>
      <c r="C11" s="29">
        <v>18</v>
      </c>
      <c r="D11" s="29">
        <v>31</v>
      </c>
      <c r="E11" s="31">
        <v>4</v>
      </c>
      <c r="F11" s="31"/>
      <c r="G11" s="31">
        <f t="shared" si="0"/>
        <v>53</v>
      </c>
      <c r="H11" s="31">
        <f t="shared" si="1"/>
        <v>9</v>
      </c>
    </row>
    <row r="12" spans="1:8" s="58" customFormat="1" ht="36" customHeight="1" x14ac:dyDescent="0.2">
      <c r="A12" s="69" t="s">
        <v>31</v>
      </c>
      <c r="B12" s="28" t="s">
        <v>2</v>
      </c>
      <c r="C12" s="29">
        <v>20</v>
      </c>
      <c r="D12" s="29">
        <v>27</v>
      </c>
      <c r="E12" s="31">
        <v>1</v>
      </c>
      <c r="F12" s="31"/>
      <c r="G12" s="31">
        <f t="shared" si="0"/>
        <v>48</v>
      </c>
      <c r="H12" s="31">
        <f t="shared" si="1"/>
        <v>10</v>
      </c>
    </row>
    <row r="13" spans="1:8" s="58" customFormat="1" ht="36" customHeight="1" x14ac:dyDescent="0.2">
      <c r="A13" s="69" t="s">
        <v>93</v>
      </c>
      <c r="B13" s="26" t="s">
        <v>2</v>
      </c>
      <c r="C13" s="27">
        <v>11</v>
      </c>
      <c r="D13" s="27">
        <v>25</v>
      </c>
      <c r="E13" s="31">
        <v>6</v>
      </c>
      <c r="F13" s="31">
        <v>5</v>
      </c>
      <c r="G13" s="31">
        <f t="shared" si="0"/>
        <v>47</v>
      </c>
      <c r="H13" s="31">
        <f t="shared" si="1"/>
        <v>11</v>
      </c>
    </row>
    <row r="14" spans="1:8" s="58" customFormat="1" ht="36" customHeight="1" x14ac:dyDescent="0.2">
      <c r="A14" s="69" t="s">
        <v>17</v>
      </c>
      <c r="B14" s="28" t="s">
        <v>2</v>
      </c>
      <c r="C14" s="29">
        <v>6.5</v>
      </c>
      <c r="D14" s="27">
        <v>40</v>
      </c>
      <c r="E14" s="31"/>
      <c r="F14" s="31"/>
      <c r="G14" s="31">
        <f t="shared" si="0"/>
        <v>46.5</v>
      </c>
      <c r="H14" s="31">
        <f t="shared" si="1"/>
        <v>12</v>
      </c>
    </row>
    <row r="15" spans="1:8" s="58" customFormat="1" ht="36" customHeight="1" x14ac:dyDescent="0.2">
      <c r="A15" s="64" t="s">
        <v>175</v>
      </c>
      <c r="B15" s="28" t="s">
        <v>2</v>
      </c>
      <c r="C15" s="29">
        <v>5.5</v>
      </c>
      <c r="D15" s="29">
        <v>21</v>
      </c>
      <c r="E15" s="31">
        <v>7</v>
      </c>
      <c r="F15" s="31"/>
      <c r="G15" s="31">
        <f t="shared" si="0"/>
        <v>33.5</v>
      </c>
      <c r="H15" s="31">
        <f t="shared" si="1"/>
        <v>13</v>
      </c>
    </row>
    <row r="16" spans="1:8" s="58" customFormat="1" ht="36" customHeight="1" x14ac:dyDescent="0.2">
      <c r="A16" s="64" t="s">
        <v>33</v>
      </c>
      <c r="B16" s="28" t="s">
        <v>2</v>
      </c>
      <c r="C16" s="29">
        <v>22</v>
      </c>
      <c r="D16" s="27">
        <v>11</v>
      </c>
      <c r="E16" s="31"/>
      <c r="F16" s="31"/>
      <c r="G16" s="31">
        <f t="shared" si="0"/>
        <v>33</v>
      </c>
      <c r="H16" s="31">
        <f t="shared" si="1"/>
        <v>14</v>
      </c>
    </row>
    <row r="17" spans="1:8" s="58" customFormat="1" ht="36" customHeight="1" x14ac:dyDescent="0.2">
      <c r="A17" s="82" t="s">
        <v>96</v>
      </c>
      <c r="B17" s="26" t="s">
        <v>2</v>
      </c>
      <c r="C17" s="27">
        <v>2</v>
      </c>
      <c r="D17" s="27">
        <v>29</v>
      </c>
      <c r="E17" s="31"/>
      <c r="F17" s="31">
        <v>2</v>
      </c>
      <c r="G17" s="31">
        <f t="shared" si="0"/>
        <v>33</v>
      </c>
      <c r="H17" s="31">
        <f t="shared" si="1"/>
        <v>14</v>
      </c>
    </row>
    <row r="18" spans="1:8" s="58" customFormat="1" ht="36" customHeight="1" x14ac:dyDescent="0.2">
      <c r="A18" s="69" t="s">
        <v>134</v>
      </c>
      <c r="B18" s="26" t="s">
        <v>2</v>
      </c>
      <c r="C18" s="27">
        <v>7</v>
      </c>
      <c r="D18" s="29">
        <v>23</v>
      </c>
      <c r="E18" s="31"/>
      <c r="F18" s="31"/>
      <c r="G18" s="31">
        <f t="shared" si="0"/>
        <v>30</v>
      </c>
      <c r="H18" s="31">
        <f t="shared" si="1"/>
        <v>16</v>
      </c>
    </row>
    <row r="19" spans="1:8" s="58" customFormat="1" ht="36" customHeight="1" x14ac:dyDescent="0.2">
      <c r="A19" s="96" t="s">
        <v>160</v>
      </c>
      <c r="B19" s="16" t="s">
        <v>2</v>
      </c>
      <c r="C19" s="16">
        <v>18.5</v>
      </c>
      <c r="D19" s="16">
        <v>9</v>
      </c>
      <c r="E19" s="31"/>
      <c r="F19" s="16"/>
      <c r="G19" s="31">
        <f t="shared" si="0"/>
        <v>27.5</v>
      </c>
      <c r="H19" s="31">
        <f t="shared" si="1"/>
        <v>17</v>
      </c>
    </row>
    <row r="20" spans="1:8" s="58" customFormat="1" ht="36" customHeight="1" x14ac:dyDescent="0.2">
      <c r="A20" s="70" t="s">
        <v>159</v>
      </c>
      <c r="B20" s="16" t="s">
        <v>2</v>
      </c>
      <c r="C20" s="16">
        <v>20.5</v>
      </c>
      <c r="D20" s="16">
        <v>6</v>
      </c>
      <c r="E20" s="31"/>
      <c r="F20" s="16"/>
      <c r="G20" s="31">
        <f t="shared" si="0"/>
        <v>26.5</v>
      </c>
      <c r="H20" s="31">
        <f t="shared" si="1"/>
        <v>18</v>
      </c>
    </row>
    <row r="21" spans="1:8" s="58" customFormat="1" ht="36" customHeight="1" x14ac:dyDescent="0.2">
      <c r="A21" s="65" t="s">
        <v>194</v>
      </c>
      <c r="B21" s="28" t="s">
        <v>2</v>
      </c>
      <c r="C21" s="29"/>
      <c r="D21" s="27">
        <v>19</v>
      </c>
      <c r="E21" s="31"/>
      <c r="F21" s="31"/>
      <c r="G21" s="31">
        <f t="shared" si="0"/>
        <v>19</v>
      </c>
      <c r="H21" s="31">
        <f t="shared" si="1"/>
        <v>19</v>
      </c>
    </row>
    <row r="22" spans="1:8" s="58" customFormat="1" ht="36" customHeight="1" x14ac:dyDescent="0.2">
      <c r="A22" s="64" t="s">
        <v>161</v>
      </c>
      <c r="B22" s="16" t="s">
        <v>2</v>
      </c>
      <c r="C22" s="16">
        <v>17</v>
      </c>
      <c r="D22" s="16"/>
      <c r="E22" s="31"/>
      <c r="F22" s="16"/>
      <c r="G22" s="31">
        <f t="shared" si="0"/>
        <v>17</v>
      </c>
      <c r="H22" s="31">
        <f t="shared" si="1"/>
        <v>20</v>
      </c>
    </row>
    <row r="23" spans="1:8" s="58" customFormat="1" ht="36" customHeight="1" x14ac:dyDescent="0.2">
      <c r="A23" s="72" t="s">
        <v>195</v>
      </c>
      <c r="B23" s="28" t="s">
        <v>2</v>
      </c>
      <c r="C23" s="29"/>
      <c r="D23" s="27">
        <v>17</v>
      </c>
      <c r="E23" s="31"/>
      <c r="F23" s="31"/>
      <c r="G23" s="31">
        <f t="shared" si="0"/>
        <v>17</v>
      </c>
      <c r="H23" s="31">
        <f t="shared" si="1"/>
        <v>20</v>
      </c>
    </row>
    <row r="24" spans="1:8" s="58" customFormat="1" ht="36" customHeight="1" x14ac:dyDescent="0.2">
      <c r="A24" s="93" t="s">
        <v>94</v>
      </c>
      <c r="B24" s="16" t="s">
        <v>2</v>
      </c>
      <c r="C24" s="16">
        <v>3.5</v>
      </c>
      <c r="D24" s="16">
        <v>10</v>
      </c>
      <c r="E24" s="31">
        <v>3</v>
      </c>
      <c r="F24" s="16"/>
      <c r="G24" s="31">
        <f t="shared" si="0"/>
        <v>16.5</v>
      </c>
      <c r="H24" s="31">
        <f t="shared" si="1"/>
        <v>22</v>
      </c>
    </row>
    <row r="25" spans="1:8" s="58" customFormat="1" ht="36" customHeight="1" x14ac:dyDescent="0.2">
      <c r="A25" s="69" t="s">
        <v>35</v>
      </c>
      <c r="B25" s="28" t="s">
        <v>2</v>
      </c>
      <c r="C25" s="29">
        <v>16</v>
      </c>
      <c r="D25" s="29"/>
      <c r="E25" s="31"/>
      <c r="F25" s="31"/>
      <c r="G25" s="31">
        <f t="shared" si="0"/>
        <v>16</v>
      </c>
      <c r="H25" s="31">
        <f t="shared" si="1"/>
        <v>23</v>
      </c>
    </row>
    <row r="26" spans="1:8" s="58" customFormat="1" ht="36" customHeight="1" x14ac:dyDescent="0.2">
      <c r="A26" s="64" t="s">
        <v>41</v>
      </c>
      <c r="B26" s="28" t="s">
        <v>2</v>
      </c>
      <c r="C26" s="29">
        <v>15</v>
      </c>
      <c r="D26" s="29">
        <v>1</v>
      </c>
      <c r="E26" s="31"/>
      <c r="F26" s="31"/>
      <c r="G26" s="31">
        <f t="shared" si="0"/>
        <v>16</v>
      </c>
      <c r="H26" s="31">
        <f t="shared" si="1"/>
        <v>23</v>
      </c>
    </row>
    <row r="27" spans="1:8" s="58" customFormat="1" ht="36" customHeight="1" x14ac:dyDescent="0.2">
      <c r="A27" s="72" t="s">
        <v>196</v>
      </c>
      <c r="B27" s="28" t="s">
        <v>2</v>
      </c>
      <c r="C27" s="29"/>
      <c r="D27" s="27">
        <v>15</v>
      </c>
      <c r="E27" s="31"/>
      <c r="F27" s="31"/>
      <c r="G27" s="31">
        <f t="shared" si="0"/>
        <v>15</v>
      </c>
      <c r="H27" s="31">
        <f t="shared" si="1"/>
        <v>25</v>
      </c>
    </row>
    <row r="28" spans="1:8" s="58" customFormat="1" ht="36" customHeight="1" x14ac:dyDescent="0.2">
      <c r="A28" s="69" t="s">
        <v>170</v>
      </c>
      <c r="B28" s="28" t="s">
        <v>2</v>
      </c>
      <c r="C28" s="29">
        <v>13.5</v>
      </c>
      <c r="D28" s="27"/>
      <c r="E28" s="31"/>
      <c r="F28" s="31"/>
      <c r="G28" s="31">
        <f t="shared" si="0"/>
        <v>13.5</v>
      </c>
      <c r="H28" s="31">
        <f t="shared" si="1"/>
        <v>26</v>
      </c>
    </row>
    <row r="29" spans="1:8" s="58" customFormat="1" ht="36" customHeight="1" x14ac:dyDescent="0.2">
      <c r="A29" s="74" t="s">
        <v>163</v>
      </c>
      <c r="B29" s="26" t="s">
        <v>2</v>
      </c>
      <c r="C29" s="27">
        <v>13</v>
      </c>
      <c r="D29" s="27"/>
      <c r="E29" s="31"/>
      <c r="F29" s="31"/>
      <c r="G29" s="31">
        <f t="shared" si="0"/>
        <v>13</v>
      </c>
      <c r="H29" s="31">
        <f t="shared" si="1"/>
        <v>27</v>
      </c>
    </row>
    <row r="30" spans="1:8" s="58" customFormat="1" ht="36" customHeight="1" x14ac:dyDescent="0.2">
      <c r="A30" s="64" t="s">
        <v>44</v>
      </c>
      <c r="B30" s="28" t="s">
        <v>2</v>
      </c>
      <c r="C30" s="29">
        <v>13</v>
      </c>
      <c r="D30" s="27"/>
      <c r="E30" s="31"/>
      <c r="F30" s="31"/>
      <c r="G30" s="31">
        <f t="shared" si="0"/>
        <v>13</v>
      </c>
      <c r="H30" s="31">
        <f t="shared" si="1"/>
        <v>27</v>
      </c>
    </row>
    <row r="31" spans="1:8" s="58" customFormat="1" ht="36" customHeight="1" x14ac:dyDescent="0.2">
      <c r="A31" s="72" t="s">
        <v>197</v>
      </c>
      <c r="B31" s="26" t="s">
        <v>2</v>
      </c>
      <c r="C31" s="27"/>
      <c r="D31" s="29">
        <v>13</v>
      </c>
      <c r="E31" s="31"/>
      <c r="F31" s="31"/>
      <c r="G31" s="31">
        <f t="shared" si="0"/>
        <v>13</v>
      </c>
      <c r="H31" s="31">
        <f t="shared" si="1"/>
        <v>27</v>
      </c>
    </row>
    <row r="32" spans="1:8" s="58" customFormat="1" ht="36" customHeight="1" x14ac:dyDescent="0.2">
      <c r="A32" s="69" t="s">
        <v>165</v>
      </c>
      <c r="B32" s="28" t="s">
        <v>2</v>
      </c>
      <c r="C32" s="29">
        <v>10.5</v>
      </c>
      <c r="D32" s="27"/>
      <c r="E32" s="31"/>
      <c r="F32" s="31"/>
      <c r="G32" s="31">
        <f t="shared" si="0"/>
        <v>10.5</v>
      </c>
      <c r="H32" s="31">
        <f t="shared" si="1"/>
        <v>30</v>
      </c>
    </row>
    <row r="33" spans="1:8" s="58" customFormat="1" ht="36" customHeight="1" x14ac:dyDescent="0.2">
      <c r="A33" s="65" t="s">
        <v>43</v>
      </c>
      <c r="B33" s="28" t="s">
        <v>2</v>
      </c>
      <c r="C33" s="29">
        <v>10.5</v>
      </c>
      <c r="D33" s="27"/>
      <c r="E33" s="31"/>
      <c r="F33" s="31"/>
      <c r="G33" s="31">
        <f t="shared" si="0"/>
        <v>10.5</v>
      </c>
      <c r="H33" s="31">
        <f t="shared" si="1"/>
        <v>30</v>
      </c>
    </row>
    <row r="34" spans="1:8" s="58" customFormat="1" ht="36" customHeight="1" x14ac:dyDescent="0.2">
      <c r="A34" s="64" t="s">
        <v>166</v>
      </c>
      <c r="B34" s="16" t="s">
        <v>2</v>
      </c>
      <c r="C34" s="16">
        <v>9</v>
      </c>
      <c r="D34" s="16"/>
      <c r="E34" s="31"/>
      <c r="F34" s="16"/>
      <c r="G34" s="31">
        <f t="shared" si="0"/>
        <v>9</v>
      </c>
      <c r="H34" s="31">
        <f t="shared" si="1"/>
        <v>32</v>
      </c>
    </row>
    <row r="35" spans="1:8" s="58" customFormat="1" ht="36" customHeight="1" x14ac:dyDescent="0.2">
      <c r="A35" s="69" t="s">
        <v>101</v>
      </c>
      <c r="B35" s="26" t="s">
        <v>2</v>
      </c>
      <c r="C35" s="27">
        <v>0.5</v>
      </c>
      <c r="D35" s="27">
        <v>8</v>
      </c>
      <c r="E35" s="31"/>
      <c r="F35" s="31"/>
      <c r="G35" s="31">
        <f t="shared" si="0"/>
        <v>8.5</v>
      </c>
      <c r="H35" s="31">
        <f t="shared" si="1"/>
        <v>33</v>
      </c>
    </row>
    <row r="36" spans="1:8" s="58" customFormat="1" ht="36" customHeight="1" x14ac:dyDescent="0.2">
      <c r="A36" s="69" t="s">
        <v>200</v>
      </c>
      <c r="B36" s="16" t="s">
        <v>2</v>
      </c>
      <c r="C36" s="16">
        <v>7.5</v>
      </c>
      <c r="D36" s="16"/>
      <c r="E36" s="31"/>
      <c r="F36" s="16"/>
      <c r="G36" s="31">
        <f t="shared" si="0"/>
        <v>7.5</v>
      </c>
      <c r="H36" s="31">
        <f t="shared" si="1"/>
        <v>34</v>
      </c>
    </row>
    <row r="37" spans="1:8" s="58" customFormat="1" ht="36" customHeight="1" x14ac:dyDescent="0.2">
      <c r="A37" s="64" t="s">
        <v>42</v>
      </c>
      <c r="B37" s="28" t="s">
        <v>2</v>
      </c>
      <c r="C37" s="29">
        <v>7.5</v>
      </c>
      <c r="D37" s="27"/>
      <c r="E37" s="31"/>
      <c r="F37" s="31"/>
      <c r="G37" s="31">
        <f t="shared" si="0"/>
        <v>7.5</v>
      </c>
      <c r="H37" s="31">
        <f t="shared" si="1"/>
        <v>34</v>
      </c>
    </row>
    <row r="38" spans="1:8" s="58" customFormat="1" ht="36" customHeight="1" x14ac:dyDescent="0.2">
      <c r="A38" s="69" t="s">
        <v>36</v>
      </c>
      <c r="B38" s="26" t="s">
        <v>2</v>
      </c>
      <c r="C38" s="27">
        <v>1</v>
      </c>
      <c r="D38" s="27">
        <v>6</v>
      </c>
      <c r="E38" s="31"/>
      <c r="F38" s="31"/>
      <c r="G38" s="31">
        <f t="shared" si="0"/>
        <v>7</v>
      </c>
      <c r="H38" s="31">
        <f t="shared" si="1"/>
        <v>36</v>
      </c>
    </row>
    <row r="39" spans="1:8" s="58" customFormat="1" ht="36" customHeight="1" x14ac:dyDescent="0.2">
      <c r="A39" s="65" t="s">
        <v>198</v>
      </c>
      <c r="B39" s="28" t="s">
        <v>2</v>
      </c>
      <c r="C39" s="29"/>
      <c r="D39" s="29">
        <v>7</v>
      </c>
      <c r="E39" s="31"/>
      <c r="F39" s="31"/>
      <c r="G39" s="31">
        <f t="shared" si="0"/>
        <v>7</v>
      </c>
      <c r="H39" s="31">
        <f t="shared" si="1"/>
        <v>36</v>
      </c>
    </row>
    <row r="40" spans="1:8" s="58" customFormat="1" ht="36" customHeight="1" x14ac:dyDescent="0.2">
      <c r="A40" s="69" t="s">
        <v>40</v>
      </c>
      <c r="B40" s="26" t="s">
        <v>2</v>
      </c>
      <c r="C40" s="27"/>
      <c r="D40" s="29">
        <v>6</v>
      </c>
      <c r="E40" s="31"/>
      <c r="F40" s="31"/>
      <c r="G40" s="31">
        <f t="shared" si="0"/>
        <v>6</v>
      </c>
      <c r="H40" s="31">
        <f t="shared" si="1"/>
        <v>38</v>
      </c>
    </row>
    <row r="41" spans="1:8" ht="36" customHeight="1" x14ac:dyDescent="0.2">
      <c r="A41" s="73" t="s">
        <v>95</v>
      </c>
      <c r="B41" s="16" t="s">
        <v>2</v>
      </c>
      <c r="C41" s="16">
        <v>2.5</v>
      </c>
      <c r="D41" s="16">
        <v>3</v>
      </c>
      <c r="E41" s="31"/>
      <c r="F41" s="16"/>
      <c r="G41" s="31">
        <f t="shared" si="0"/>
        <v>5.5</v>
      </c>
      <c r="H41" s="31">
        <f t="shared" si="1"/>
        <v>39</v>
      </c>
    </row>
    <row r="42" spans="1:8" ht="36" customHeight="1" x14ac:dyDescent="0.2">
      <c r="A42" s="64" t="s">
        <v>169</v>
      </c>
      <c r="B42" s="16" t="s">
        <v>2</v>
      </c>
      <c r="C42" s="16">
        <v>3</v>
      </c>
      <c r="D42" s="16"/>
      <c r="E42" s="31"/>
      <c r="F42" s="16"/>
      <c r="G42" s="31">
        <f t="shared" si="0"/>
        <v>3</v>
      </c>
      <c r="H42" s="31">
        <f t="shared" si="1"/>
        <v>40</v>
      </c>
    </row>
    <row r="43" spans="1:8" ht="36" customHeight="1" x14ac:dyDescent="0.2">
      <c r="A43" s="72" t="s">
        <v>199</v>
      </c>
      <c r="B43" s="28" t="s">
        <v>2</v>
      </c>
      <c r="C43" s="29"/>
      <c r="D43" s="27">
        <v>2</v>
      </c>
      <c r="E43" s="31"/>
      <c r="F43" s="31"/>
      <c r="G43" s="31">
        <f t="shared" si="0"/>
        <v>2</v>
      </c>
      <c r="H43" s="31">
        <f t="shared" si="1"/>
        <v>41</v>
      </c>
    </row>
    <row r="44" spans="1:8" ht="36" customHeight="1" x14ac:dyDescent="0.2">
      <c r="A44" s="73"/>
      <c r="B44" s="16" t="s">
        <v>2</v>
      </c>
      <c r="C44" s="16"/>
      <c r="D44" s="16"/>
      <c r="E44" s="31"/>
      <c r="F44" s="16"/>
      <c r="G44" s="31">
        <f t="shared" si="0"/>
        <v>0</v>
      </c>
      <c r="H44" s="31">
        <f t="shared" si="1"/>
        <v>42</v>
      </c>
    </row>
    <row r="45" spans="1:8" ht="36" customHeight="1" x14ac:dyDescent="0.2">
      <c r="A45" s="73"/>
      <c r="B45" s="16" t="s">
        <v>2</v>
      </c>
      <c r="C45" s="16"/>
      <c r="D45" s="16"/>
      <c r="E45" s="31"/>
      <c r="F45" s="16"/>
      <c r="G45" s="31">
        <f t="shared" si="0"/>
        <v>0</v>
      </c>
      <c r="H45" s="31">
        <f t="shared" si="1"/>
        <v>42</v>
      </c>
    </row>
    <row r="46" spans="1:8" ht="36" customHeight="1" x14ac:dyDescent="0.2">
      <c r="A46" s="73"/>
      <c r="B46" s="16" t="s">
        <v>2</v>
      </c>
      <c r="C46" s="16"/>
      <c r="D46" s="16"/>
      <c r="E46" s="31"/>
      <c r="F46" s="16"/>
      <c r="G46" s="31">
        <f t="shared" si="0"/>
        <v>0</v>
      </c>
      <c r="H46" s="31">
        <f t="shared" si="1"/>
        <v>42</v>
      </c>
    </row>
  </sheetData>
  <autoFilter ref="A2:H2" xr:uid="{00000000-0009-0000-0000-00000B000000}">
    <sortState xmlns:xlrd2="http://schemas.microsoft.com/office/spreadsheetml/2017/richdata2" ref="A3:H46">
      <sortCondition ref="H2"/>
    </sortState>
  </autoFilter>
  <mergeCells count="1">
    <mergeCell ref="A1:H1"/>
  </mergeCells>
  <pageMargins left="0.7" right="0.7" top="0.75" bottom="0.75" header="0.3" footer="0.3"/>
  <pageSetup paperSize="9" scale="80" orientation="portrait" r:id="rId1"/>
  <rowBreaks count="1" manualBreakCount="1">
    <brk id="21" max="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43"/>
  <sheetViews>
    <sheetView tabSelected="1" view="pageBreakPreview" zoomScale="90" zoomScaleNormal="90" zoomScaleSheetLayoutView="90" workbookViewId="0">
      <selection activeCell="M34" sqref="M34"/>
    </sheetView>
  </sheetViews>
  <sheetFormatPr defaultRowHeight="12.75" x14ac:dyDescent="0.2"/>
  <cols>
    <col min="1" max="1" width="43.5703125" style="59" customWidth="1"/>
    <col min="2" max="9" width="7.7109375" style="38" customWidth="1"/>
  </cols>
  <sheetData>
    <row r="1" spans="1:9" ht="23.25" x14ac:dyDescent="0.35">
      <c r="A1" s="117" t="s">
        <v>89</v>
      </c>
      <c r="B1" s="118"/>
      <c r="C1" s="118"/>
      <c r="D1" s="118"/>
      <c r="E1" s="118"/>
      <c r="F1" s="118"/>
      <c r="G1" s="118"/>
      <c r="H1" s="118"/>
      <c r="I1" s="118"/>
    </row>
    <row r="2" spans="1:9" ht="27.75" customHeight="1" x14ac:dyDescent="0.2">
      <c r="A2" s="8" t="s">
        <v>0</v>
      </c>
      <c r="B2" s="16" t="s">
        <v>2</v>
      </c>
      <c r="C2" s="50" t="s">
        <v>6</v>
      </c>
      <c r="D2" s="50" t="s">
        <v>209</v>
      </c>
      <c r="E2" s="50" t="s">
        <v>210</v>
      </c>
      <c r="F2" s="50" t="s">
        <v>73</v>
      </c>
      <c r="G2" s="50" t="s">
        <v>74</v>
      </c>
      <c r="H2" s="16" t="s">
        <v>75</v>
      </c>
      <c r="I2" s="16" t="s">
        <v>1</v>
      </c>
    </row>
    <row r="3" spans="1:9" s="48" customFormat="1" ht="41.25" customHeight="1" x14ac:dyDescent="0.2">
      <c r="A3" s="49" t="s">
        <v>30</v>
      </c>
      <c r="B3" s="16" t="s">
        <v>2</v>
      </c>
      <c r="C3" s="16">
        <v>3</v>
      </c>
      <c r="D3" s="16">
        <v>75</v>
      </c>
      <c r="E3" s="27">
        <v>50</v>
      </c>
      <c r="F3" s="11">
        <v>9</v>
      </c>
      <c r="G3" s="11">
        <v>10</v>
      </c>
      <c r="H3" s="16">
        <f t="shared" ref="H3:H43" si="0">SUM(C3,D3:G3)</f>
        <v>147</v>
      </c>
      <c r="I3" s="16">
        <f t="shared" ref="I3:I43" si="1">RANK(H3,$H$3:$H$43,0)</f>
        <v>1</v>
      </c>
    </row>
    <row r="4" spans="1:9" s="48" customFormat="1" ht="41.25" customHeight="1" x14ac:dyDescent="0.2">
      <c r="A4" s="49" t="s">
        <v>38</v>
      </c>
      <c r="B4" s="16" t="s">
        <v>2</v>
      </c>
      <c r="C4" s="16">
        <v>27</v>
      </c>
      <c r="D4" s="16">
        <v>50</v>
      </c>
      <c r="E4" s="27">
        <v>46</v>
      </c>
      <c r="F4" s="11">
        <v>3</v>
      </c>
      <c r="G4" s="11">
        <v>8</v>
      </c>
      <c r="H4" s="16">
        <f t="shared" si="0"/>
        <v>134</v>
      </c>
      <c r="I4" s="16">
        <f t="shared" si="1"/>
        <v>2</v>
      </c>
    </row>
    <row r="5" spans="1:9" s="48" customFormat="1" ht="41.25" customHeight="1" x14ac:dyDescent="0.2">
      <c r="A5" s="49" t="s">
        <v>99</v>
      </c>
      <c r="B5" s="16" t="s">
        <v>2</v>
      </c>
      <c r="C5" s="16">
        <v>5.5</v>
      </c>
      <c r="D5" s="16">
        <v>55</v>
      </c>
      <c r="E5" s="29">
        <v>21</v>
      </c>
      <c r="F5" s="31">
        <v>7</v>
      </c>
      <c r="G5" s="16"/>
      <c r="H5" s="16">
        <f t="shared" si="0"/>
        <v>88.5</v>
      </c>
      <c r="I5" s="16">
        <f t="shared" si="1"/>
        <v>3</v>
      </c>
    </row>
    <row r="6" spans="1:9" s="48" customFormat="1" ht="41.25" customHeight="1" x14ac:dyDescent="0.2">
      <c r="A6" s="49" t="s">
        <v>47</v>
      </c>
      <c r="B6" s="16" t="s">
        <v>2</v>
      </c>
      <c r="C6" s="16"/>
      <c r="D6" s="16">
        <v>65</v>
      </c>
      <c r="E6" s="16">
        <v>17</v>
      </c>
      <c r="F6" s="16"/>
      <c r="G6" s="16"/>
      <c r="H6" s="16">
        <f t="shared" si="0"/>
        <v>82</v>
      </c>
      <c r="I6" s="16">
        <f t="shared" si="1"/>
        <v>4</v>
      </c>
    </row>
    <row r="7" spans="1:9" s="48" customFormat="1" ht="41.25" customHeight="1" x14ac:dyDescent="0.2">
      <c r="A7" s="70" t="s">
        <v>159</v>
      </c>
      <c r="B7" s="16" t="s">
        <v>2</v>
      </c>
      <c r="C7" s="16">
        <v>20.5</v>
      </c>
      <c r="D7" s="16">
        <v>37</v>
      </c>
      <c r="E7" s="16">
        <v>6</v>
      </c>
      <c r="F7" s="16"/>
      <c r="G7" s="16"/>
      <c r="H7" s="16">
        <f t="shared" si="0"/>
        <v>63.5</v>
      </c>
      <c r="I7" s="16">
        <f t="shared" si="1"/>
        <v>5</v>
      </c>
    </row>
    <row r="8" spans="1:9" s="48" customFormat="1" ht="41.25" customHeight="1" x14ac:dyDescent="0.2">
      <c r="A8" s="49" t="s">
        <v>100</v>
      </c>
      <c r="B8" s="16" t="s">
        <v>2</v>
      </c>
      <c r="C8" s="16"/>
      <c r="D8" s="16">
        <v>40</v>
      </c>
      <c r="E8" s="16">
        <v>15</v>
      </c>
      <c r="F8" s="16"/>
      <c r="G8" s="16"/>
      <c r="H8" s="16">
        <f t="shared" si="0"/>
        <v>55</v>
      </c>
      <c r="I8" s="16">
        <f t="shared" si="1"/>
        <v>6</v>
      </c>
    </row>
    <row r="9" spans="1:9" s="48" customFormat="1" ht="41.25" customHeight="1" x14ac:dyDescent="0.2">
      <c r="A9" s="64" t="s">
        <v>194</v>
      </c>
      <c r="B9" s="16" t="s">
        <v>2</v>
      </c>
      <c r="C9" s="16"/>
      <c r="D9" s="16">
        <v>31</v>
      </c>
      <c r="E9" s="16">
        <v>19</v>
      </c>
      <c r="F9" s="16"/>
      <c r="G9" s="16"/>
      <c r="H9" s="16">
        <f t="shared" si="0"/>
        <v>50</v>
      </c>
      <c r="I9" s="16">
        <f t="shared" si="1"/>
        <v>7</v>
      </c>
    </row>
    <row r="10" spans="1:9" s="48" customFormat="1" ht="41.25" customHeight="1" x14ac:dyDescent="0.2">
      <c r="A10" s="49" t="s">
        <v>212</v>
      </c>
      <c r="B10" s="16" t="s">
        <v>2</v>
      </c>
      <c r="C10" s="16"/>
      <c r="D10" s="16">
        <v>46</v>
      </c>
      <c r="E10" s="16"/>
      <c r="F10" s="16"/>
      <c r="G10" s="16"/>
      <c r="H10" s="16">
        <f t="shared" si="0"/>
        <v>46</v>
      </c>
      <c r="I10" s="16">
        <f t="shared" si="1"/>
        <v>8</v>
      </c>
    </row>
    <row r="11" spans="1:9" s="48" customFormat="1" ht="41.25" customHeight="1" x14ac:dyDescent="0.2">
      <c r="A11" s="100" t="s">
        <v>211</v>
      </c>
      <c r="B11" s="16" t="s">
        <v>2</v>
      </c>
      <c r="C11" s="16"/>
      <c r="D11" s="16">
        <v>43</v>
      </c>
      <c r="E11" s="16"/>
      <c r="F11" s="16"/>
      <c r="G11" s="16"/>
      <c r="H11" s="16">
        <f t="shared" si="0"/>
        <v>43</v>
      </c>
      <c r="I11" s="16">
        <f t="shared" si="1"/>
        <v>9</v>
      </c>
    </row>
    <row r="12" spans="1:9" s="48" customFormat="1" ht="41.25" customHeight="1" x14ac:dyDescent="0.2">
      <c r="A12" s="65" t="s">
        <v>198</v>
      </c>
      <c r="B12" s="16" t="s">
        <v>2</v>
      </c>
      <c r="C12" s="16"/>
      <c r="D12" s="16">
        <v>34</v>
      </c>
      <c r="E12" s="16">
        <v>7</v>
      </c>
      <c r="F12" s="16"/>
      <c r="G12" s="16"/>
      <c r="H12" s="16">
        <f t="shared" si="0"/>
        <v>41</v>
      </c>
      <c r="I12" s="16">
        <f t="shared" si="1"/>
        <v>10</v>
      </c>
    </row>
    <row r="13" spans="1:9" s="48" customFormat="1" ht="41.25" customHeight="1" x14ac:dyDescent="0.2">
      <c r="A13" s="72" t="s">
        <v>197</v>
      </c>
      <c r="B13" s="16" t="s">
        <v>2</v>
      </c>
      <c r="C13" s="16"/>
      <c r="D13" s="16">
        <v>27</v>
      </c>
      <c r="E13" s="16">
        <v>13</v>
      </c>
      <c r="F13" s="16"/>
      <c r="G13" s="16"/>
      <c r="H13" s="16">
        <f t="shared" si="0"/>
        <v>40</v>
      </c>
      <c r="I13" s="16">
        <f t="shared" si="1"/>
        <v>11</v>
      </c>
    </row>
    <row r="14" spans="1:9" s="48" customFormat="1" ht="41.25" customHeight="1" x14ac:dyDescent="0.2">
      <c r="A14" s="64" t="s">
        <v>41</v>
      </c>
      <c r="B14" s="16" t="s">
        <v>2</v>
      </c>
      <c r="C14" s="16">
        <v>15</v>
      </c>
      <c r="D14" s="16">
        <v>17</v>
      </c>
      <c r="E14" s="16">
        <v>1</v>
      </c>
      <c r="F14" s="16"/>
      <c r="G14" s="16"/>
      <c r="H14" s="16">
        <f t="shared" si="0"/>
        <v>33</v>
      </c>
      <c r="I14" s="16">
        <f t="shared" si="1"/>
        <v>12</v>
      </c>
    </row>
    <row r="15" spans="1:9" s="48" customFormat="1" ht="41.25" customHeight="1" x14ac:dyDescent="0.2">
      <c r="A15" s="49" t="s">
        <v>213</v>
      </c>
      <c r="B15" s="16" t="s">
        <v>2</v>
      </c>
      <c r="C15" s="16"/>
      <c r="D15" s="16">
        <v>29</v>
      </c>
      <c r="E15" s="16"/>
      <c r="F15" s="16"/>
      <c r="G15" s="16"/>
      <c r="H15" s="16">
        <f t="shared" si="0"/>
        <v>29</v>
      </c>
      <c r="I15" s="16">
        <f t="shared" si="1"/>
        <v>13</v>
      </c>
    </row>
    <row r="16" spans="1:9" s="48" customFormat="1" ht="41.25" customHeight="1" x14ac:dyDescent="0.2">
      <c r="A16" s="49" t="s">
        <v>214</v>
      </c>
      <c r="B16" s="16" t="s">
        <v>2</v>
      </c>
      <c r="C16" s="16"/>
      <c r="D16" s="16">
        <v>25</v>
      </c>
      <c r="E16" s="16"/>
      <c r="F16" s="16"/>
      <c r="G16" s="16"/>
      <c r="H16" s="16">
        <f t="shared" si="0"/>
        <v>25</v>
      </c>
      <c r="I16" s="16">
        <f t="shared" si="1"/>
        <v>14</v>
      </c>
    </row>
    <row r="17" spans="1:9" s="48" customFormat="1" ht="41.25" customHeight="1" x14ac:dyDescent="0.2">
      <c r="A17" s="49" t="s">
        <v>215</v>
      </c>
      <c r="B17" s="16" t="s">
        <v>2</v>
      </c>
      <c r="C17" s="16"/>
      <c r="D17" s="16">
        <v>23</v>
      </c>
      <c r="E17" s="16"/>
      <c r="F17" s="16"/>
      <c r="G17" s="16"/>
      <c r="H17" s="16">
        <f t="shared" si="0"/>
        <v>23</v>
      </c>
      <c r="I17" s="16">
        <f t="shared" si="1"/>
        <v>15</v>
      </c>
    </row>
    <row r="18" spans="1:9" s="48" customFormat="1" ht="41.25" customHeight="1" x14ac:dyDescent="0.2">
      <c r="A18" s="72" t="s">
        <v>225</v>
      </c>
      <c r="B18" s="16" t="s">
        <v>2</v>
      </c>
      <c r="C18" s="16"/>
      <c r="D18" s="16">
        <v>6</v>
      </c>
      <c r="E18" s="16">
        <v>17</v>
      </c>
      <c r="F18" s="16"/>
      <c r="G18" s="16"/>
      <c r="H18" s="16">
        <f t="shared" si="0"/>
        <v>23</v>
      </c>
      <c r="I18" s="16">
        <f t="shared" si="1"/>
        <v>15</v>
      </c>
    </row>
    <row r="19" spans="1:9" s="48" customFormat="1" ht="41.25" customHeight="1" x14ac:dyDescent="0.2">
      <c r="A19" s="49" t="s">
        <v>216</v>
      </c>
      <c r="B19" s="16" t="s">
        <v>2</v>
      </c>
      <c r="C19" s="16"/>
      <c r="D19" s="16">
        <v>21</v>
      </c>
      <c r="E19" s="16"/>
      <c r="F19" s="16"/>
      <c r="G19" s="16"/>
      <c r="H19" s="16">
        <f t="shared" si="0"/>
        <v>21</v>
      </c>
      <c r="I19" s="16">
        <f t="shared" si="1"/>
        <v>17</v>
      </c>
    </row>
    <row r="20" spans="1:9" s="48" customFormat="1" ht="41.25" customHeight="1" x14ac:dyDescent="0.2">
      <c r="A20" s="49" t="s">
        <v>217</v>
      </c>
      <c r="B20" s="16" t="s">
        <v>2</v>
      </c>
      <c r="C20" s="16"/>
      <c r="D20" s="16">
        <v>19</v>
      </c>
      <c r="E20" s="16"/>
      <c r="F20" s="16"/>
      <c r="G20" s="16"/>
      <c r="H20" s="16">
        <f t="shared" si="0"/>
        <v>19</v>
      </c>
      <c r="I20" s="16">
        <f t="shared" si="1"/>
        <v>18</v>
      </c>
    </row>
    <row r="21" spans="1:9" ht="41.25" customHeight="1" x14ac:dyDescent="0.2">
      <c r="A21" s="49" t="s">
        <v>218</v>
      </c>
      <c r="B21" s="16" t="s">
        <v>2</v>
      </c>
      <c r="C21" s="16"/>
      <c r="D21" s="16">
        <v>15</v>
      </c>
      <c r="E21" s="16"/>
      <c r="F21" s="16"/>
      <c r="G21" s="16"/>
      <c r="H21" s="16">
        <f t="shared" si="0"/>
        <v>15</v>
      </c>
      <c r="I21" s="16">
        <f t="shared" si="1"/>
        <v>19</v>
      </c>
    </row>
    <row r="22" spans="1:9" ht="41.25" customHeight="1" x14ac:dyDescent="0.2">
      <c r="A22" s="49" t="s">
        <v>219</v>
      </c>
      <c r="B22" s="16" t="s">
        <v>2</v>
      </c>
      <c r="C22" s="16"/>
      <c r="D22" s="16">
        <v>13</v>
      </c>
      <c r="E22" s="16"/>
      <c r="F22" s="16"/>
      <c r="G22" s="16"/>
      <c r="H22" s="16">
        <f t="shared" si="0"/>
        <v>13</v>
      </c>
      <c r="I22" s="16">
        <f t="shared" si="1"/>
        <v>20</v>
      </c>
    </row>
    <row r="23" spans="1:9" ht="41.25" customHeight="1" x14ac:dyDescent="0.2">
      <c r="A23" s="49" t="s">
        <v>220</v>
      </c>
      <c r="B23" s="16" t="s">
        <v>2</v>
      </c>
      <c r="C23" s="16"/>
      <c r="D23" s="16">
        <v>11</v>
      </c>
      <c r="E23" s="16"/>
      <c r="F23" s="16"/>
      <c r="G23" s="16"/>
      <c r="H23" s="16">
        <f t="shared" si="0"/>
        <v>11</v>
      </c>
      <c r="I23" s="16">
        <f t="shared" si="1"/>
        <v>21</v>
      </c>
    </row>
    <row r="24" spans="1:9" ht="41.25" customHeight="1" x14ac:dyDescent="0.2">
      <c r="A24" s="49" t="s">
        <v>221</v>
      </c>
      <c r="B24" s="16" t="s">
        <v>2</v>
      </c>
      <c r="C24" s="16"/>
      <c r="D24" s="16">
        <v>10</v>
      </c>
      <c r="E24" s="16"/>
      <c r="F24" s="16"/>
      <c r="G24" s="16"/>
      <c r="H24" s="16">
        <f t="shared" si="0"/>
        <v>10</v>
      </c>
      <c r="I24" s="16">
        <f t="shared" si="1"/>
        <v>22</v>
      </c>
    </row>
    <row r="25" spans="1:9" ht="41.25" customHeight="1" x14ac:dyDescent="0.2">
      <c r="A25" s="49" t="s">
        <v>222</v>
      </c>
      <c r="B25" s="16" t="s">
        <v>2</v>
      </c>
      <c r="C25" s="16"/>
      <c r="D25" s="16">
        <v>9</v>
      </c>
      <c r="E25" s="16"/>
      <c r="F25" s="16"/>
      <c r="G25" s="16"/>
      <c r="H25" s="16">
        <f t="shared" si="0"/>
        <v>9</v>
      </c>
      <c r="I25" s="16">
        <f t="shared" si="1"/>
        <v>23</v>
      </c>
    </row>
    <row r="26" spans="1:9" ht="41.25" customHeight="1" x14ac:dyDescent="0.2">
      <c r="A26" s="64" t="s">
        <v>42</v>
      </c>
      <c r="B26" s="16" t="s">
        <v>2</v>
      </c>
      <c r="C26" s="16">
        <v>7.5</v>
      </c>
      <c r="D26" s="16">
        <v>1</v>
      </c>
      <c r="E26" s="16"/>
      <c r="F26" s="16"/>
      <c r="G26" s="16"/>
      <c r="H26" s="16">
        <f t="shared" si="0"/>
        <v>8.5</v>
      </c>
      <c r="I26" s="16">
        <f t="shared" si="1"/>
        <v>24</v>
      </c>
    </row>
    <row r="27" spans="1:9" ht="41.25" customHeight="1" x14ac:dyDescent="0.2">
      <c r="A27" s="49" t="s">
        <v>223</v>
      </c>
      <c r="B27" s="16" t="s">
        <v>2</v>
      </c>
      <c r="C27" s="16"/>
      <c r="D27" s="16">
        <v>8</v>
      </c>
      <c r="E27" s="16"/>
      <c r="F27" s="16"/>
      <c r="G27" s="16"/>
      <c r="H27" s="16">
        <f t="shared" si="0"/>
        <v>8</v>
      </c>
      <c r="I27" s="16">
        <f t="shared" si="1"/>
        <v>25</v>
      </c>
    </row>
    <row r="28" spans="1:9" ht="41.25" customHeight="1" x14ac:dyDescent="0.2">
      <c r="A28" s="49" t="s">
        <v>224</v>
      </c>
      <c r="B28" s="16" t="s">
        <v>2</v>
      </c>
      <c r="C28" s="16"/>
      <c r="D28" s="16">
        <v>7</v>
      </c>
      <c r="E28" s="16"/>
      <c r="F28" s="16"/>
      <c r="G28" s="16"/>
      <c r="H28" s="16">
        <f t="shared" si="0"/>
        <v>7</v>
      </c>
      <c r="I28" s="16">
        <f t="shared" si="1"/>
        <v>26</v>
      </c>
    </row>
    <row r="29" spans="1:9" ht="41.25" customHeight="1" x14ac:dyDescent="0.2">
      <c r="A29" s="49" t="s">
        <v>226</v>
      </c>
      <c r="B29" s="16" t="s">
        <v>2</v>
      </c>
      <c r="C29" s="16"/>
      <c r="D29" s="16">
        <v>5</v>
      </c>
      <c r="E29" s="16"/>
      <c r="F29" s="16"/>
      <c r="G29" s="16"/>
      <c r="H29" s="16">
        <f t="shared" si="0"/>
        <v>5</v>
      </c>
      <c r="I29" s="16">
        <f t="shared" si="1"/>
        <v>27</v>
      </c>
    </row>
    <row r="30" spans="1:9" ht="41.25" customHeight="1" x14ac:dyDescent="0.2">
      <c r="A30" s="49" t="s">
        <v>227</v>
      </c>
      <c r="B30" s="16" t="s">
        <v>2</v>
      </c>
      <c r="C30" s="16"/>
      <c r="D30" s="16">
        <v>4</v>
      </c>
      <c r="E30" s="16"/>
      <c r="F30" s="16"/>
      <c r="G30" s="16"/>
      <c r="H30" s="16">
        <f t="shared" si="0"/>
        <v>4</v>
      </c>
      <c r="I30" s="16">
        <f t="shared" si="1"/>
        <v>28</v>
      </c>
    </row>
    <row r="31" spans="1:9" ht="41.25" customHeight="1" x14ac:dyDescent="0.2">
      <c r="A31" s="49" t="s">
        <v>228</v>
      </c>
      <c r="B31" s="16" t="s">
        <v>2</v>
      </c>
      <c r="C31" s="16"/>
      <c r="D31" s="16">
        <v>3</v>
      </c>
      <c r="E31" s="16"/>
      <c r="F31" s="16"/>
      <c r="G31" s="16"/>
      <c r="H31" s="16">
        <f t="shared" si="0"/>
        <v>3</v>
      </c>
      <c r="I31" s="16">
        <f t="shared" si="1"/>
        <v>29</v>
      </c>
    </row>
    <row r="32" spans="1:9" ht="41.25" customHeight="1" x14ac:dyDescent="0.2">
      <c r="A32" s="49" t="s">
        <v>229</v>
      </c>
      <c r="B32" s="16" t="s">
        <v>2</v>
      </c>
      <c r="C32" s="16"/>
      <c r="D32" s="16">
        <v>2</v>
      </c>
      <c r="E32" s="16"/>
      <c r="F32" s="16"/>
      <c r="G32" s="16"/>
      <c r="H32" s="16">
        <f t="shared" si="0"/>
        <v>2</v>
      </c>
      <c r="I32" s="16">
        <f t="shared" si="1"/>
        <v>30</v>
      </c>
    </row>
    <row r="33" spans="1:9" ht="41.25" customHeight="1" x14ac:dyDescent="0.2">
      <c r="A33" s="49"/>
      <c r="B33" s="16" t="s">
        <v>2</v>
      </c>
      <c r="C33" s="16"/>
      <c r="D33" s="16"/>
      <c r="E33" s="16"/>
      <c r="F33" s="16"/>
      <c r="G33" s="16"/>
      <c r="H33" s="16">
        <f t="shared" si="0"/>
        <v>0</v>
      </c>
      <c r="I33" s="16">
        <f t="shared" si="1"/>
        <v>31</v>
      </c>
    </row>
    <row r="34" spans="1:9" x14ac:dyDescent="0.2">
      <c r="A34" s="49"/>
      <c r="B34" s="16" t="s">
        <v>2</v>
      </c>
      <c r="C34" s="16"/>
      <c r="D34" s="16"/>
      <c r="E34" s="16"/>
      <c r="F34" s="16"/>
      <c r="G34" s="16"/>
      <c r="H34" s="16">
        <f t="shared" si="0"/>
        <v>0</v>
      </c>
      <c r="I34" s="16">
        <f t="shared" si="1"/>
        <v>31</v>
      </c>
    </row>
    <row r="35" spans="1:9" x14ac:dyDescent="0.2">
      <c r="A35" s="49"/>
      <c r="B35" s="16" t="s">
        <v>2</v>
      </c>
      <c r="C35" s="16"/>
      <c r="D35" s="16"/>
      <c r="E35" s="16"/>
      <c r="F35" s="16"/>
      <c r="G35" s="16"/>
      <c r="H35" s="16">
        <f t="shared" si="0"/>
        <v>0</v>
      </c>
      <c r="I35" s="16">
        <f t="shared" si="1"/>
        <v>31</v>
      </c>
    </row>
    <row r="36" spans="1:9" x14ac:dyDescent="0.2">
      <c r="A36" s="49"/>
      <c r="B36" s="16" t="s">
        <v>2</v>
      </c>
      <c r="C36" s="16"/>
      <c r="D36" s="16"/>
      <c r="E36" s="16"/>
      <c r="F36" s="16"/>
      <c r="G36" s="16"/>
      <c r="H36" s="16">
        <f t="shared" si="0"/>
        <v>0</v>
      </c>
      <c r="I36" s="16">
        <f t="shared" si="1"/>
        <v>31</v>
      </c>
    </row>
    <row r="37" spans="1:9" x14ac:dyDescent="0.2">
      <c r="A37" s="49"/>
      <c r="B37" s="16" t="s">
        <v>2</v>
      </c>
      <c r="C37" s="16"/>
      <c r="D37" s="16"/>
      <c r="E37" s="16"/>
      <c r="F37" s="16"/>
      <c r="G37" s="16"/>
      <c r="H37" s="16">
        <f t="shared" si="0"/>
        <v>0</v>
      </c>
      <c r="I37" s="16">
        <f t="shared" si="1"/>
        <v>31</v>
      </c>
    </row>
    <row r="38" spans="1:9" x14ac:dyDescent="0.2">
      <c r="A38" s="49"/>
      <c r="B38" s="16" t="s">
        <v>2</v>
      </c>
      <c r="C38" s="16"/>
      <c r="D38" s="16"/>
      <c r="E38" s="16"/>
      <c r="F38" s="16"/>
      <c r="G38" s="16"/>
      <c r="H38" s="16">
        <f t="shared" si="0"/>
        <v>0</v>
      </c>
      <c r="I38" s="16">
        <f t="shared" si="1"/>
        <v>31</v>
      </c>
    </row>
    <row r="39" spans="1:9" x14ac:dyDescent="0.2">
      <c r="A39" s="49"/>
      <c r="B39" s="16" t="s">
        <v>2</v>
      </c>
      <c r="C39" s="16"/>
      <c r="D39" s="16"/>
      <c r="E39" s="16"/>
      <c r="F39" s="16"/>
      <c r="G39" s="16"/>
      <c r="H39" s="16">
        <f t="shared" si="0"/>
        <v>0</v>
      </c>
      <c r="I39" s="16">
        <f t="shared" si="1"/>
        <v>31</v>
      </c>
    </row>
    <row r="40" spans="1:9" x14ac:dyDescent="0.2">
      <c r="A40" s="49"/>
      <c r="B40" s="16" t="s">
        <v>2</v>
      </c>
      <c r="C40" s="16"/>
      <c r="D40" s="16"/>
      <c r="E40" s="16"/>
      <c r="F40" s="16"/>
      <c r="G40" s="16"/>
      <c r="H40" s="16">
        <f t="shared" si="0"/>
        <v>0</v>
      </c>
      <c r="I40" s="16">
        <f t="shared" si="1"/>
        <v>31</v>
      </c>
    </row>
    <row r="41" spans="1:9" x14ac:dyDescent="0.2">
      <c r="A41" s="49"/>
      <c r="B41" s="16" t="s">
        <v>2</v>
      </c>
      <c r="C41" s="16"/>
      <c r="D41" s="16"/>
      <c r="E41" s="16"/>
      <c r="F41" s="16"/>
      <c r="G41" s="16"/>
      <c r="H41" s="16">
        <f t="shared" si="0"/>
        <v>0</v>
      </c>
      <c r="I41" s="16">
        <f t="shared" si="1"/>
        <v>31</v>
      </c>
    </row>
    <row r="42" spans="1:9" x14ac:dyDescent="0.2">
      <c r="A42" s="49"/>
      <c r="B42" s="16" t="s">
        <v>2</v>
      </c>
      <c r="C42" s="16"/>
      <c r="D42" s="16"/>
      <c r="E42" s="16"/>
      <c r="F42" s="16"/>
      <c r="G42" s="16"/>
      <c r="H42" s="16">
        <f t="shared" si="0"/>
        <v>0</v>
      </c>
      <c r="I42" s="16">
        <f t="shared" si="1"/>
        <v>31</v>
      </c>
    </row>
    <row r="43" spans="1:9" x14ac:dyDescent="0.2">
      <c r="A43" s="49"/>
      <c r="B43" s="16" t="s">
        <v>2</v>
      </c>
      <c r="C43" s="16"/>
      <c r="D43" s="16"/>
      <c r="E43" s="16"/>
      <c r="F43" s="16"/>
      <c r="G43" s="16"/>
      <c r="H43" s="16">
        <f t="shared" si="0"/>
        <v>0</v>
      </c>
      <c r="I43" s="16">
        <f t="shared" si="1"/>
        <v>31</v>
      </c>
    </row>
  </sheetData>
  <autoFilter ref="A2:I2" xr:uid="{00000000-0009-0000-0000-00000C000000}">
    <sortState xmlns:xlrd2="http://schemas.microsoft.com/office/spreadsheetml/2017/richdata2" ref="A3:I43">
      <sortCondition ref="I2"/>
    </sortState>
  </autoFilter>
  <mergeCells count="1">
    <mergeCell ref="A1:I1"/>
  </mergeCells>
  <printOptions horizontalCentered="1"/>
  <pageMargins left="0" right="0" top="0" bottom="0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1"/>
  <sheetViews>
    <sheetView view="pageBreakPreview" zoomScaleNormal="100" zoomScaleSheetLayoutView="100" workbookViewId="0">
      <selection activeCell="J9" sqref="J9"/>
    </sheetView>
  </sheetViews>
  <sheetFormatPr defaultRowHeight="12.75" x14ac:dyDescent="0.2"/>
  <cols>
    <col min="1" max="1" width="40.7109375" style="45" customWidth="1"/>
    <col min="7" max="7" width="4.42578125" customWidth="1"/>
    <col min="8" max="8" width="40.7109375" customWidth="1"/>
  </cols>
  <sheetData>
    <row r="1" spans="1:6" ht="34.5" x14ac:dyDescent="0.45">
      <c r="A1" s="106" t="s">
        <v>144</v>
      </c>
      <c r="B1" s="106"/>
      <c r="C1" s="106"/>
      <c r="D1" s="106"/>
      <c r="E1" s="106"/>
      <c r="F1" s="106"/>
    </row>
    <row r="2" spans="1:6" ht="36" x14ac:dyDescent="0.2">
      <c r="A2" s="89" t="s">
        <v>0</v>
      </c>
      <c r="B2" s="51" t="s">
        <v>2</v>
      </c>
      <c r="C2" s="50" t="s">
        <v>7</v>
      </c>
      <c r="D2" s="50" t="s">
        <v>8</v>
      </c>
      <c r="E2" s="53" t="s">
        <v>4</v>
      </c>
      <c r="F2" s="57" t="s">
        <v>1</v>
      </c>
    </row>
    <row r="3" spans="1:6" ht="35.25" customHeight="1" x14ac:dyDescent="0.2">
      <c r="A3" s="73" t="s">
        <v>91</v>
      </c>
      <c r="B3" s="9" t="s">
        <v>2</v>
      </c>
      <c r="C3" s="16">
        <v>200</v>
      </c>
      <c r="D3" s="16">
        <v>200</v>
      </c>
      <c r="E3" s="13">
        <f t="shared" ref="E3:E21" si="0">SUM(C3:D3)</f>
        <v>400</v>
      </c>
      <c r="F3" s="31">
        <f t="shared" ref="F3:F21" si="1">RANK(E3,$E$3:$E$21,0)</f>
        <v>1</v>
      </c>
    </row>
    <row r="4" spans="1:6" ht="35.25" customHeight="1" x14ac:dyDescent="0.2">
      <c r="A4" s="73" t="s">
        <v>61</v>
      </c>
      <c r="B4" s="9" t="s">
        <v>2</v>
      </c>
      <c r="C4" s="16">
        <v>180</v>
      </c>
      <c r="D4" s="16">
        <v>160</v>
      </c>
      <c r="E4" s="13">
        <f t="shared" si="0"/>
        <v>340</v>
      </c>
      <c r="F4" s="31">
        <f t="shared" si="1"/>
        <v>2</v>
      </c>
    </row>
    <row r="5" spans="1:6" ht="35.25" customHeight="1" x14ac:dyDescent="0.2">
      <c r="A5" s="90" t="s">
        <v>59</v>
      </c>
      <c r="B5" s="9" t="s">
        <v>2</v>
      </c>
      <c r="C5" s="16">
        <v>160</v>
      </c>
      <c r="D5" s="16">
        <v>180</v>
      </c>
      <c r="E5" s="13">
        <f t="shared" si="0"/>
        <v>340</v>
      </c>
      <c r="F5" s="31">
        <f t="shared" si="1"/>
        <v>2</v>
      </c>
    </row>
    <row r="6" spans="1:6" ht="35.25" customHeight="1" x14ac:dyDescent="0.2">
      <c r="A6" s="90" t="s">
        <v>56</v>
      </c>
      <c r="B6" s="9" t="s">
        <v>2</v>
      </c>
      <c r="C6" s="16">
        <v>150</v>
      </c>
      <c r="D6" s="16">
        <v>140</v>
      </c>
      <c r="E6" s="13">
        <f t="shared" si="0"/>
        <v>290</v>
      </c>
      <c r="F6" s="31">
        <f t="shared" si="1"/>
        <v>4</v>
      </c>
    </row>
    <row r="7" spans="1:6" ht="35.25" customHeight="1" x14ac:dyDescent="0.2">
      <c r="A7" s="73" t="s">
        <v>69</v>
      </c>
      <c r="B7" s="9" t="s">
        <v>2</v>
      </c>
      <c r="C7" s="16">
        <v>110</v>
      </c>
      <c r="D7" s="16">
        <v>150</v>
      </c>
      <c r="E7" s="13">
        <f t="shared" si="0"/>
        <v>260</v>
      </c>
      <c r="F7" s="31">
        <f t="shared" si="1"/>
        <v>5</v>
      </c>
    </row>
    <row r="8" spans="1:6" ht="35.25" customHeight="1" x14ac:dyDescent="0.2">
      <c r="A8" s="90" t="s">
        <v>57</v>
      </c>
      <c r="B8" s="9" t="s">
        <v>2</v>
      </c>
      <c r="C8" s="16">
        <v>130</v>
      </c>
      <c r="D8" s="16">
        <v>130</v>
      </c>
      <c r="E8" s="13">
        <f t="shared" si="0"/>
        <v>260</v>
      </c>
      <c r="F8" s="31">
        <f t="shared" si="1"/>
        <v>5</v>
      </c>
    </row>
    <row r="9" spans="1:6" ht="35.25" customHeight="1" x14ac:dyDescent="0.2">
      <c r="A9" s="73" t="s">
        <v>58</v>
      </c>
      <c r="B9" s="9" t="s">
        <v>2</v>
      </c>
      <c r="C9" s="16">
        <v>120</v>
      </c>
      <c r="D9" s="16">
        <v>110</v>
      </c>
      <c r="E9" s="13">
        <f t="shared" si="0"/>
        <v>230</v>
      </c>
      <c r="F9" s="31">
        <f t="shared" si="1"/>
        <v>7</v>
      </c>
    </row>
    <row r="10" spans="1:6" ht="35.25" customHeight="1" x14ac:dyDescent="0.2">
      <c r="A10" s="73" t="s">
        <v>63</v>
      </c>
      <c r="B10" s="9" t="s">
        <v>2</v>
      </c>
      <c r="C10" s="16">
        <v>140</v>
      </c>
      <c r="D10" s="16">
        <v>90</v>
      </c>
      <c r="E10" s="13">
        <f t="shared" si="0"/>
        <v>230</v>
      </c>
      <c r="F10" s="31">
        <f t="shared" si="1"/>
        <v>7</v>
      </c>
    </row>
    <row r="11" spans="1:6" ht="35.25" customHeight="1" x14ac:dyDescent="0.2">
      <c r="A11" s="90" t="s">
        <v>90</v>
      </c>
      <c r="B11" s="9" t="s">
        <v>2</v>
      </c>
      <c r="C11" s="16">
        <v>100</v>
      </c>
      <c r="D11" s="16">
        <v>120</v>
      </c>
      <c r="E11" s="13">
        <f t="shared" si="0"/>
        <v>220</v>
      </c>
      <c r="F11" s="31">
        <f t="shared" si="1"/>
        <v>9</v>
      </c>
    </row>
    <row r="12" spans="1:6" ht="35.25" customHeight="1" x14ac:dyDescent="0.2">
      <c r="A12" s="73" t="s">
        <v>55</v>
      </c>
      <c r="B12" s="9" t="s">
        <v>2</v>
      </c>
      <c r="C12" s="16">
        <v>80</v>
      </c>
      <c r="D12" s="16">
        <v>100</v>
      </c>
      <c r="E12" s="13">
        <f t="shared" si="0"/>
        <v>180</v>
      </c>
      <c r="F12" s="31">
        <f t="shared" si="1"/>
        <v>10</v>
      </c>
    </row>
    <row r="13" spans="1:6" ht="35.25" customHeight="1" x14ac:dyDescent="0.2">
      <c r="A13" s="73" t="s">
        <v>60</v>
      </c>
      <c r="B13" s="9" t="s">
        <v>2</v>
      </c>
      <c r="C13" s="16">
        <v>90</v>
      </c>
      <c r="D13" s="16">
        <v>85</v>
      </c>
      <c r="E13" s="13">
        <f t="shared" si="0"/>
        <v>175</v>
      </c>
      <c r="F13" s="31">
        <f t="shared" si="1"/>
        <v>11</v>
      </c>
    </row>
    <row r="14" spans="1:6" ht="35.25" customHeight="1" x14ac:dyDescent="0.2">
      <c r="A14" s="73" t="s">
        <v>51</v>
      </c>
      <c r="B14" s="9" t="s">
        <v>2</v>
      </c>
      <c r="C14" s="16">
        <v>95</v>
      </c>
      <c r="D14" s="16">
        <v>80</v>
      </c>
      <c r="E14" s="13">
        <f t="shared" si="0"/>
        <v>175</v>
      </c>
      <c r="F14" s="31">
        <f t="shared" si="1"/>
        <v>11</v>
      </c>
    </row>
    <row r="15" spans="1:6" ht="35.25" customHeight="1" x14ac:dyDescent="0.2">
      <c r="A15" s="73" t="s">
        <v>62</v>
      </c>
      <c r="B15" s="9" t="s">
        <v>2</v>
      </c>
      <c r="C15" s="16">
        <v>68</v>
      </c>
      <c r="D15" s="16">
        <v>100</v>
      </c>
      <c r="E15" s="13">
        <f t="shared" si="0"/>
        <v>168</v>
      </c>
      <c r="F15" s="31">
        <f t="shared" si="1"/>
        <v>13</v>
      </c>
    </row>
    <row r="16" spans="1:6" ht="35.25" customHeight="1" x14ac:dyDescent="0.2">
      <c r="A16" s="73" t="s">
        <v>53</v>
      </c>
      <c r="B16" s="9" t="s">
        <v>2</v>
      </c>
      <c r="C16" s="16">
        <v>85</v>
      </c>
      <c r="D16" s="16">
        <v>70</v>
      </c>
      <c r="E16" s="13">
        <f t="shared" si="0"/>
        <v>155</v>
      </c>
      <c r="F16" s="31">
        <f t="shared" si="1"/>
        <v>14</v>
      </c>
    </row>
    <row r="17" spans="1:6" ht="35.25" customHeight="1" x14ac:dyDescent="0.2">
      <c r="A17" s="69" t="s">
        <v>120</v>
      </c>
      <c r="B17" s="9" t="s">
        <v>2</v>
      </c>
      <c r="C17" s="16">
        <v>70</v>
      </c>
      <c r="D17" s="16">
        <v>75</v>
      </c>
      <c r="E17" s="13">
        <f t="shared" si="0"/>
        <v>145</v>
      </c>
      <c r="F17" s="31">
        <f t="shared" si="1"/>
        <v>15</v>
      </c>
    </row>
    <row r="18" spans="1:6" ht="35.25" customHeight="1" x14ac:dyDescent="0.2">
      <c r="A18" s="73" t="s">
        <v>67</v>
      </c>
      <c r="B18" s="9" t="s">
        <v>2</v>
      </c>
      <c r="C18" s="16">
        <v>75</v>
      </c>
      <c r="D18" s="16">
        <v>68</v>
      </c>
      <c r="E18" s="13">
        <f t="shared" si="0"/>
        <v>143</v>
      </c>
      <c r="F18" s="31">
        <f t="shared" si="1"/>
        <v>16</v>
      </c>
    </row>
    <row r="19" spans="1:6" ht="35.25" customHeight="1" x14ac:dyDescent="0.2">
      <c r="A19" s="73" t="s">
        <v>64</v>
      </c>
      <c r="B19" s="9" t="s">
        <v>2</v>
      </c>
      <c r="C19" s="16">
        <v>66</v>
      </c>
      <c r="D19" s="16">
        <v>66</v>
      </c>
      <c r="E19" s="13">
        <f t="shared" si="0"/>
        <v>132</v>
      </c>
      <c r="F19" s="31">
        <f t="shared" si="1"/>
        <v>17</v>
      </c>
    </row>
    <row r="20" spans="1:6" ht="35.25" customHeight="1" x14ac:dyDescent="0.2">
      <c r="A20" s="69" t="s">
        <v>125</v>
      </c>
      <c r="B20" s="9" t="s">
        <v>2</v>
      </c>
      <c r="C20" s="16">
        <v>64</v>
      </c>
      <c r="D20" s="16">
        <v>64</v>
      </c>
      <c r="E20" s="13">
        <f t="shared" si="0"/>
        <v>128</v>
      </c>
      <c r="F20" s="31">
        <f t="shared" si="1"/>
        <v>18</v>
      </c>
    </row>
    <row r="21" spans="1:6" ht="35.25" customHeight="1" x14ac:dyDescent="0.2">
      <c r="A21" s="73" t="s">
        <v>143</v>
      </c>
      <c r="B21" s="9" t="s">
        <v>2</v>
      </c>
      <c r="C21" s="16">
        <v>60</v>
      </c>
      <c r="D21" s="16">
        <v>60</v>
      </c>
      <c r="E21" s="13">
        <f t="shared" si="0"/>
        <v>120</v>
      </c>
      <c r="F21" s="31">
        <f t="shared" si="1"/>
        <v>19</v>
      </c>
    </row>
  </sheetData>
  <mergeCells count="1">
    <mergeCell ref="A1:F1"/>
  </mergeCells>
  <pageMargins left="0.7" right="0.7" top="0.75" bottom="0.75" header="0.3" footer="0.3"/>
  <pageSetup paperSize="9" scale="86" orientation="portrait" r:id="rId1"/>
  <colBreaks count="1" manualBreakCount="1">
    <brk id="6" max="47" man="1"/>
  </col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3"/>
  <sheetViews>
    <sheetView view="pageBreakPreview" zoomScale="90" zoomScaleNormal="100" zoomScaleSheetLayoutView="90" workbookViewId="0">
      <selection activeCell="A2" sqref="A2"/>
    </sheetView>
  </sheetViews>
  <sheetFormatPr defaultRowHeight="12.75" x14ac:dyDescent="0.2"/>
  <cols>
    <col min="1" max="1" width="40.7109375" customWidth="1"/>
  </cols>
  <sheetData>
    <row r="1" spans="1:6" ht="35.25" customHeight="1" x14ac:dyDescent="0.45">
      <c r="A1" s="106" t="s">
        <v>230</v>
      </c>
      <c r="B1" s="106"/>
      <c r="C1" s="106"/>
      <c r="D1" s="106"/>
      <c r="E1" s="106"/>
      <c r="F1" s="106"/>
    </row>
    <row r="2" spans="1:6" ht="35.25" customHeight="1" x14ac:dyDescent="0.2">
      <c r="A2" s="51" t="s">
        <v>0</v>
      </c>
      <c r="B2" s="51" t="s">
        <v>2</v>
      </c>
      <c r="C2" s="50" t="s">
        <v>7</v>
      </c>
      <c r="D2" s="50" t="s">
        <v>8</v>
      </c>
      <c r="E2" s="53" t="s">
        <v>4</v>
      </c>
      <c r="F2" s="57" t="s">
        <v>1</v>
      </c>
    </row>
    <row r="3" spans="1:6" ht="35.25" customHeight="1" x14ac:dyDescent="0.2">
      <c r="A3" s="73" t="s">
        <v>91</v>
      </c>
      <c r="B3" s="9" t="s">
        <v>2</v>
      </c>
      <c r="C3" s="16">
        <v>90</v>
      </c>
      <c r="D3" s="16">
        <v>90</v>
      </c>
      <c r="E3" s="13">
        <f t="shared" ref="E3:E23" si="0">SUM(C3:D3)</f>
        <v>180</v>
      </c>
      <c r="F3" s="31">
        <f t="shared" ref="F3:F23" si="1">RANK(E3,$E$3:$E$23,0)</f>
        <v>1</v>
      </c>
    </row>
    <row r="4" spans="1:6" ht="35.25" customHeight="1" x14ac:dyDescent="0.2">
      <c r="A4" s="73" t="s">
        <v>69</v>
      </c>
      <c r="B4" s="9" t="s">
        <v>2</v>
      </c>
      <c r="C4" s="16">
        <v>75</v>
      </c>
      <c r="D4" s="16">
        <v>100</v>
      </c>
      <c r="E4" s="13">
        <f t="shared" si="0"/>
        <v>175</v>
      </c>
      <c r="F4" s="31">
        <f t="shared" si="1"/>
        <v>2</v>
      </c>
    </row>
    <row r="5" spans="1:6" ht="35.25" customHeight="1" x14ac:dyDescent="0.2">
      <c r="A5" s="90" t="s">
        <v>59</v>
      </c>
      <c r="B5" s="9" t="s">
        <v>2</v>
      </c>
      <c r="C5" s="16">
        <v>100</v>
      </c>
      <c r="D5" s="16">
        <v>70</v>
      </c>
      <c r="E5" s="13">
        <f t="shared" si="0"/>
        <v>170</v>
      </c>
      <c r="F5" s="31">
        <f t="shared" si="1"/>
        <v>3</v>
      </c>
    </row>
    <row r="6" spans="1:6" ht="35.25" customHeight="1" x14ac:dyDescent="0.2">
      <c r="A6" s="90" t="s">
        <v>56</v>
      </c>
      <c r="B6" s="9" t="s">
        <v>2</v>
      </c>
      <c r="C6" s="16">
        <v>60</v>
      </c>
      <c r="D6" s="16">
        <v>75</v>
      </c>
      <c r="E6" s="13">
        <f t="shared" si="0"/>
        <v>135</v>
      </c>
      <c r="F6" s="31">
        <f t="shared" si="1"/>
        <v>4</v>
      </c>
    </row>
    <row r="7" spans="1:6" ht="35.25" customHeight="1" x14ac:dyDescent="0.2">
      <c r="A7" s="73" t="s">
        <v>66</v>
      </c>
      <c r="B7" s="9" t="s">
        <v>2</v>
      </c>
      <c r="C7" s="16">
        <v>65</v>
      </c>
      <c r="D7" s="16">
        <v>60</v>
      </c>
      <c r="E7" s="13">
        <f t="shared" si="0"/>
        <v>125</v>
      </c>
      <c r="F7" s="31">
        <f t="shared" si="1"/>
        <v>5</v>
      </c>
    </row>
    <row r="8" spans="1:6" ht="35.25" customHeight="1" x14ac:dyDescent="0.2">
      <c r="A8" s="73" t="s">
        <v>63</v>
      </c>
      <c r="B8" s="9" t="s">
        <v>2</v>
      </c>
      <c r="C8" s="16">
        <v>80</v>
      </c>
      <c r="D8" s="16">
        <v>40</v>
      </c>
      <c r="E8" s="13">
        <f t="shared" si="0"/>
        <v>120</v>
      </c>
      <c r="F8" s="31">
        <f t="shared" si="1"/>
        <v>6</v>
      </c>
    </row>
    <row r="9" spans="1:6" ht="35.25" customHeight="1" x14ac:dyDescent="0.2">
      <c r="A9" s="73" t="s">
        <v>53</v>
      </c>
      <c r="B9" s="9" t="s">
        <v>2</v>
      </c>
      <c r="C9" s="16">
        <v>55</v>
      </c>
      <c r="D9" s="16">
        <v>65</v>
      </c>
      <c r="E9" s="13">
        <f t="shared" si="0"/>
        <v>120</v>
      </c>
      <c r="F9" s="31">
        <f t="shared" si="1"/>
        <v>6</v>
      </c>
    </row>
    <row r="10" spans="1:6" ht="35.25" customHeight="1" x14ac:dyDescent="0.2">
      <c r="A10" s="90" t="s">
        <v>90</v>
      </c>
      <c r="B10" s="9" t="s">
        <v>2</v>
      </c>
      <c r="C10" s="16">
        <v>50</v>
      </c>
      <c r="D10" s="16">
        <v>50</v>
      </c>
      <c r="E10" s="13">
        <f t="shared" si="0"/>
        <v>100</v>
      </c>
      <c r="F10" s="31">
        <f t="shared" si="1"/>
        <v>8</v>
      </c>
    </row>
    <row r="11" spans="1:6" ht="35.25" customHeight="1" x14ac:dyDescent="0.2">
      <c r="A11" s="73" t="s">
        <v>55</v>
      </c>
      <c r="B11" s="9" t="s">
        <v>2</v>
      </c>
      <c r="C11" s="16">
        <v>40</v>
      </c>
      <c r="D11" s="16">
        <v>55</v>
      </c>
      <c r="E11" s="13">
        <f t="shared" si="0"/>
        <v>95</v>
      </c>
      <c r="F11" s="31">
        <f t="shared" si="1"/>
        <v>9</v>
      </c>
    </row>
    <row r="12" spans="1:6" ht="35.25" customHeight="1" x14ac:dyDescent="0.2">
      <c r="A12" s="73" t="s">
        <v>52</v>
      </c>
      <c r="B12" s="9" t="s">
        <v>2</v>
      </c>
      <c r="C12" s="8">
        <v>47.5</v>
      </c>
      <c r="D12" s="16">
        <v>42.5</v>
      </c>
      <c r="E12" s="13">
        <f t="shared" si="0"/>
        <v>90</v>
      </c>
      <c r="F12" s="31">
        <f t="shared" si="1"/>
        <v>10</v>
      </c>
    </row>
    <row r="13" spans="1:6" ht="35.25" customHeight="1" x14ac:dyDescent="0.2">
      <c r="A13" s="90" t="s">
        <v>57</v>
      </c>
      <c r="B13" s="9" t="s">
        <v>2</v>
      </c>
      <c r="C13" s="16">
        <v>35</v>
      </c>
      <c r="D13" s="16">
        <v>47.5</v>
      </c>
      <c r="E13" s="13">
        <f t="shared" si="0"/>
        <v>82.5</v>
      </c>
      <c r="F13" s="31">
        <f t="shared" si="1"/>
        <v>11</v>
      </c>
    </row>
    <row r="14" spans="1:6" ht="35.25" customHeight="1" x14ac:dyDescent="0.2">
      <c r="A14" s="69" t="s">
        <v>120</v>
      </c>
      <c r="B14" s="9" t="s">
        <v>2</v>
      </c>
      <c r="C14" s="16">
        <v>34</v>
      </c>
      <c r="D14" s="16">
        <v>45</v>
      </c>
      <c r="E14" s="13">
        <f t="shared" si="0"/>
        <v>79</v>
      </c>
      <c r="F14" s="31">
        <f t="shared" si="1"/>
        <v>12</v>
      </c>
    </row>
    <row r="15" spans="1:6" ht="35.25" customHeight="1" x14ac:dyDescent="0.2">
      <c r="A15" s="73" t="s">
        <v>62</v>
      </c>
      <c r="B15" s="9" t="s">
        <v>2</v>
      </c>
      <c r="C15" s="16">
        <v>37.5</v>
      </c>
      <c r="D15" s="16">
        <v>35</v>
      </c>
      <c r="E15" s="13">
        <f t="shared" si="0"/>
        <v>72.5</v>
      </c>
      <c r="F15" s="31">
        <f t="shared" si="1"/>
        <v>13</v>
      </c>
    </row>
    <row r="16" spans="1:6" ht="35.25" customHeight="1" x14ac:dyDescent="0.2">
      <c r="A16" s="73" t="s">
        <v>51</v>
      </c>
      <c r="B16" s="9" t="s">
        <v>2</v>
      </c>
      <c r="C16" s="16">
        <v>31</v>
      </c>
      <c r="D16" s="16">
        <v>37.5</v>
      </c>
      <c r="E16" s="13">
        <f t="shared" si="0"/>
        <v>68.5</v>
      </c>
      <c r="F16" s="31">
        <f t="shared" si="1"/>
        <v>14</v>
      </c>
    </row>
    <row r="17" spans="1:6" ht="35.25" customHeight="1" x14ac:dyDescent="0.2">
      <c r="A17" s="94" t="s">
        <v>142</v>
      </c>
      <c r="B17" s="9" t="s">
        <v>2</v>
      </c>
      <c r="C17" s="16">
        <v>22</v>
      </c>
      <c r="D17" s="16">
        <v>33</v>
      </c>
      <c r="E17" s="13">
        <f t="shared" si="0"/>
        <v>55</v>
      </c>
      <c r="F17" s="31">
        <f t="shared" si="1"/>
        <v>15</v>
      </c>
    </row>
    <row r="18" spans="1:6" ht="35.25" customHeight="1" x14ac:dyDescent="0.2">
      <c r="A18" s="73" t="s">
        <v>58</v>
      </c>
      <c r="B18" s="9" t="s">
        <v>2</v>
      </c>
      <c r="C18" s="16">
        <v>45</v>
      </c>
      <c r="D18" s="16"/>
      <c r="E18" s="13">
        <f t="shared" si="0"/>
        <v>45</v>
      </c>
      <c r="F18" s="31">
        <f t="shared" si="1"/>
        <v>16</v>
      </c>
    </row>
    <row r="19" spans="1:6" ht="35.25" customHeight="1" x14ac:dyDescent="0.2">
      <c r="A19" s="73" t="s">
        <v>154</v>
      </c>
      <c r="B19" s="9" t="s">
        <v>2</v>
      </c>
      <c r="C19" s="16">
        <v>42.5</v>
      </c>
      <c r="D19" s="16"/>
      <c r="E19" s="13">
        <f t="shared" si="0"/>
        <v>42.5</v>
      </c>
      <c r="F19" s="31">
        <f t="shared" si="1"/>
        <v>17</v>
      </c>
    </row>
    <row r="20" spans="1:6" ht="35.25" customHeight="1" x14ac:dyDescent="0.2">
      <c r="A20" s="73" t="s">
        <v>137</v>
      </c>
      <c r="B20" s="9" t="s">
        <v>2</v>
      </c>
      <c r="C20" s="16">
        <v>32</v>
      </c>
      <c r="D20" s="16"/>
      <c r="E20" s="13">
        <f t="shared" si="0"/>
        <v>32</v>
      </c>
      <c r="F20" s="31">
        <f t="shared" si="1"/>
        <v>18</v>
      </c>
    </row>
    <row r="21" spans="1:6" ht="35.25" customHeight="1" x14ac:dyDescent="0.2">
      <c r="A21" s="69" t="s">
        <v>125</v>
      </c>
      <c r="B21" s="9" t="s">
        <v>2</v>
      </c>
      <c r="C21" s="16">
        <v>30</v>
      </c>
      <c r="D21" s="16"/>
      <c r="E21" s="13">
        <f t="shared" si="0"/>
        <v>30</v>
      </c>
      <c r="F21" s="31">
        <f t="shared" si="1"/>
        <v>19</v>
      </c>
    </row>
    <row r="22" spans="1:6" ht="35.25" customHeight="1" x14ac:dyDescent="0.2">
      <c r="A22" s="95" t="s">
        <v>155</v>
      </c>
      <c r="B22" s="9" t="s">
        <v>2</v>
      </c>
      <c r="C22" s="16">
        <v>29</v>
      </c>
      <c r="D22" s="16"/>
      <c r="E22" s="13">
        <f t="shared" si="0"/>
        <v>29</v>
      </c>
      <c r="F22" s="31">
        <f t="shared" si="1"/>
        <v>20</v>
      </c>
    </row>
    <row r="23" spans="1:6" ht="35.25" customHeight="1" x14ac:dyDescent="0.2">
      <c r="A23" s="93" t="s">
        <v>113</v>
      </c>
      <c r="B23" s="9" t="s">
        <v>2</v>
      </c>
      <c r="C23" s="16">
        <v>28</v>
      </c>
      <c r="D23" s="16"/>
      <c r="E23" s="13">
        <f t="shared" si="0"/>
        <v>28</v>
      </c>
      <c r="F23" s="31">
        <f t="shared" si="1"/>
        <v>21</v>
      </c>
    </row>
  </sheetData>
  <mergeCells count="1">
    <mergeCell ref="A1:F1"/>
  </mergeCells>
  <pageMargins left="0.7" right="0.7" top="0.75" bottom="0.75" header="0.3" footer="0.3"/>
  <pageSetup paperSize="9" scale="93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8"/>
  <sheetViews>
    <sheetView view="pageBreakPreview" topLeftCell="A40" zoomScaleNormal="80" zoomScaleSheetLayoutView="100" workbookViewId="0">
      <selection activeCell="D55" sqref="D55"/>
    </sheetView>
  </sheetViews>
  <sheetFormatPr defaultRowHeight="15.75" x14ac:dyDescent="0.2"/>
  <cols>
    <col min="1" max="1" width="48.85546875" style="44" customWidth="1"/>
    <col min="2" max="13" width="8.7109375" customWidth="1"/>
    <col min="14" max="14" width="8.7109375" style="19" customWidth="1"/>
    <col min="15" max="15" width="8.7109375" style="17" customWidth="1"/>
  </cols>
  <sheetData>
    <row r="1" spans="1:15" ht="36.75" customHeight="1" x14ac:dyDescent="0.45">
      <c r="A1" s="106" t="s">
        <v>78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</row>
    <row r="2" spans="1:15" ht="36" customHeight="1" x14ac:dyDescent="0.2">
      <c r="A2" s="89" t="s">
        <v>0</v>
      </c>
      <c r="B2" s="51" t="s">
        <v>2</v>
      </c>
      <c r="C2" s="50" t="s">
        <v>7</v>
      </c>
      <c r="D2" s="50" t="s">
        <v>8</v>
      </c>
      <c r="E2" s="50" t="s">
        <v>9</v>
      </c>
      <c r="F2" s="50" t="s">
        <v>10</v>
      </c>
      <c r="G2" s="50" t="s">
        <v>11</v>
      </c>
      <c r="H2" s="50" t="s">
        <v>12</v>
      </c>
      <c r="I2" s="50" t="s">
        <v>112</v>
      </c>
      <c r="J2" s="50" t="s">
        <v>171</v>
      </c>
      <c r="K2" s="50" t="s">
        <v>71</v>
      </c>
      <c r="L2" s="50" t="s">
        <v>186</v>
      </c>
      <c r="M2" s="50" t="s">
        <v>178</v>
      </c>
      <c r="N2" s="53" t="s">
        <v>4</v>
      </c>
      <c r="O2" s="57" t="s">
        <v>1</v>
      </c>
    </row>
    <row r="3" spans="1:15" ht="35.25" customHeight="1" x14ac:dyDescent="0.2">
      <c r="A3" s="73" t="s">
        <v>91</v>
      </c>
      <c r="B3" s="9" t="s">
        <v>2</v>
      </c>
      <c r="C3" s="16">
        <v>30</v>
      </c>
      <c r="D3" s="16">
        <v>30</v>
      </c>
      <c r="E3" s="16">
        <v>30</v>
      </c>
      <c r="F3" s="16">
        <v>19</v>
      </c>
      <c r="G3" s="16">
        <v>30</v>
      </c>
      <c r="H3" s="16"/>
      <c r="I3" s="16"/>
      <c r="J3" s="16">
        <v>23</v>
      </c>
      <c r="K3" s="16">
        <v>30</v>
      </c>
      <c r="L3" s="16">
        <v>16</v>
      </c>
      <c r="M3" s="16">
        <v>19</v>
      </c>
      <c r="N3" s="13">
        <f t="shared" ref="N3:N48" si="0">SUM(C3:M3)</f>
        <v>227</v>
      </c>
      <c r="O3" s="31">
        <f t="shared" ref="O3:O48" si="1">RANK(N3,$N$3:$N$48,0)</f>
        <v>1</v>
      </c>
    </row>
    <row r="4" spans="1:15" ht="35.25" customHeight="1" x14ac:dyDescent="0.2">
      <c r="A4" s="90" t="s">
        <v>59</v>
      </c>
      <c r="B4" s="9" t="s">
        <v>2</v>
      </c>
      <c r="C4" s="16">
        <v>17</v>
      </c>
      <c r="D4" s="16">
        <v>23</v>
      </c>
      <c r="E4" s="16">
        <v>23</v>
      </c>
      <c r="F4" s="16">
        <v>30</v>
      </c>
      <c r="G4" s="16">
        <v>23</v>
      </c>
      <c r="H4" s="16"/>
      <c r="I4" s="16"/>
      <c r="J4" s="16">
        <v>19</v>
      </c>
      <c r="K4" s="16">
        <v>23</v>
      </c>
      <c r="L4" s="16">
        <v>23</v>
      </c>
      <c r="M4" s="16">
        <v>23</v>
      </c>
      <c r="N4" s="13">
        <f t="shared" si="0"/>
        <v>204</v>
      </c>
      <c r="O4" s="31">
        <f t="shared" si="1"/>
        <v>2</v>
      </c>
    </row>
    <row r="5" spans="1:15" ht="35.25" customHeight="1" x14ac:dyDescent="0.2">
      <c r="A5" s="73" t="s">
        <v>69</v>
      </c>
      <c r="B5" s="9" t="s">
        <v>2</v>
      </c>
      <c r="C5" s="16">
        <v>19</v>
      </c>
      <c r="D5" s="16">
        <v>14</v>
      </c>
      <c r="E5" s="16">
        <v>17</v>
      </c>
      <c r="F5" s="16">
        <v>17</v>
      </c>
      <c r="G5" s="16">
        <v>13</v>
      </c>
      <c r="H5" s="16"/>
      <c r="I5" s="16"/>
      <c r="J5" s="16">
        <v>30</v>
      </c>
      <c r="K5" s="16">
        <v>17</v>
      </c>
      <c r="L5" s="16">
        <v>30</v>
      </c>
      <c r="M5" s="16">
        <v>30</v>
      </c>
      <c r="N5" s="13">
        <f t="shared" si="0"/>
        <v>187</v>
      </c>
      <c r="O5" s="31">
        <f t="shared" si="1"/>
        <v>3</v>
      </c>
    </row>
    <row r="6" spans="1:15" ht="36" customHeight="1" x14ac:dyDescent="0.2">
      <c r="A6" s="90" t="s">
        <v>57</v>
      </c>
      <c r="B6" s="9" t="s">
        <v>2</v>
      </c>
      <c r="C6" s="16">
        <v>12</v>
      </c>
      <c r="D6" s="16">
        <v>11</v>
      </c>
      <c r="E6" s="16">
        <v>10</v>
      </c>
      <c r="F6" s="16">
        <v>12</v>
      </c>
      <c r="G6" s="16">
        <v>14</v>
      </c>
      <c r="H6" s="16">
        <v>17</v>
      </c>
      <c r="I6" s="16">
        <v>30</v>
      </c>
      <c r="J6" s="16">
        <v>10</v>
      </c>
      <c r="K6" s="16">
        <v>11</v>
      </c>
      <c r="L6" s="16">
        <v>14</v>
      </c>
      <c r="M6" s="16">
        <v>17</v>
      </c>
      <c r="N6" s="13">
        <f t="shared" si="0"/>
        <v>158</v>
      </c>
      <c r="O6" s="31">
        <f t="shared" si="1"/>
        <v>4</v>
      </c>
    </row>
    <row r="7" spans="1:15" ht="35.25" customHeight="1" x14ac:dyDescent="0.2">
      <c r="A7" s="90" t="s">
        <v>56</v>
      </c>
      <c r="B7" s="9" t="s">
        <v>2</v>
      </c>
      <c r="C7" s="16">
        <v>13</v>
      </c>
      <c r="D7" s="16">
        <v>16</v>
      </c>
      <c r="E7" s="16">
        <v>13</v>
      </c>
      <c r="F7" s="16">
        <v>16</v>
      </c>
      <c r="G7" s="16">
        <v>15</v>
      </c>
      <c r="H7" s="16"/>
      <c r="I7" s="16"/>
      <c r="J7" s="16">
        <v>9.5</v>
      </c>
      <c r="K7" s="16">
        <v>19</v>
      </c>
      <c r="L7" s="16">
        <v>19</v>
      </c>
      <c r="M7" s="16">
        <v>15</v>
      </c>
      <c r="N7" s="13">
        <f t="shared" si="0"/>
        <v>135.5</v>
      </c>
      <c r="O7" s="31">
        <f t="shared" si="1"/>
        <v>5</v>
      </c>
    </row>
    <row r="8" spans="1:15" ht="35.25" customHeight="1" x14ac:dyDescent="0.2">
      <c r="A8" s="73" t="s">
        <v>51</v>
      </c>
      <c r="B8" s="9" t="s">
        <v>2</v>
      </c>
      <c r="C8" s="16">
        <v>7.5</v>
      </c>
      <c r="D8" s="16">
        <v>8</v>
      </c>
      <c r="E8" s="16">
        <v>9</v>
      </c>
      <c r="F8" s="16">
        <v>10</v>
      </c>
      <c r="G8" s="16">
        <v>10</v>
      </c>
      <c r="H8" s="16">
        <v>30</v>
      </c>
      <c r="I8" s="16">
        <v>17</v>
      </c>
      <c r="J8" s="16">
        <v>7.5</v>
      </c>
      <c r="K8" s="16">
        <v>10</v>
      </c>
      <c r="L8" s="16">
        <v>10</v>
      </c>
      <c r="M8" s="16">
        <v>12</v>
      </c>
      <c r="N8" s="13">
        <f t="shared" si="0"/>
        <v>131</v>
      </c>
      <c r="O8" s="31">
        <f t="shared" si="1"/>
        <v>6</v>
      </c>
    </row>
    <row r="9" spans="1:15" ht="36" customHeight="1" x14ac:dyDescent="0.2">
      <c r="A9" s="73" t="s">
        <v>63</v>
      </c>
      <c r="B9" s="9" t="s">
        <v>2</v>
      </c>
      <c r="C9" s="16">
        <v>11</v>
      </c>
      <c r="D9" s="16">
        <v>12</v>
      </c>
      <c r="E9" s="16">
        <v>15</v>
      </c>
      <c r="F9" s="16">
        <v>13</v>
      </c>
      <c r="G9" s="16">
        <v>17</v>
      </c>
      <c r="H9" s="16"/>
      <c r="I9" s="16"/>
      <c r="J9" s="16">
        <v>12</v>
      </c>
      <c r="K9" s="16">
        <v>16</v>
      </c>
      <c r="L9" s="16">
        <v>17</v>
      </c>
      <c r="M9" s="16">
        <v>14</v>
      </c>
      <c r="N9" s="13">
        <f t="shared" si="0"/>
        <v>127</v>
      </c>
      <c r="O9" s="31">
        <f t="shared" si="1"/>
        <v>7</v>
      </c>
    </row>
    <row r="10" spans="1:15" ht="35.25" customHeight="1" x14ac:dyDescent="0.2">
      <c r="A10" s="73" t="s">
        <v>61</v>
      </c>
      <c r="B10" s="9" t="s">
        <v>2</v>
      </c>
      <c r="C10" s="16">
        <v>23</v>
      </c>
      <c r="D10" s="16">
        <v>19</v>
      </c>
      <c r="E10" s="16">
        <v>19</v>
      </c>
      <c r="F10" s="16">
        <v>23</v>
      </c>
      <c r="G10" s="16">
        <v>19</v>
      </c>
      <c r="H10" s="16"/>
      <c r="I10" s="16"/>
      <c r="J10" s="16">
        <v>14</v>
      </c>
      <c r="K10" s="16"/>
      <c r="L10" s="16"/>
      <c r="M10" s="16"/>
      <c r="N10" s="13">
        <f t="shared" si="0"/>
        <v>117</v>
      </c>
      <c r="O10" s="31">
        <f t="shared" si="1"/>
        <v>8</v>
      </c>
    </row>
    <row r="11" spans="1:15" ht="35.25" customHeight="1" x14ac:dyDescent="0.2">
      <c r="A11" s="90" t="s">
        <v>90</v>
      </c>
      <c r="B11" s="9" t="s">
        <v>2</v>
      </c>
      <c r="C11" s="16">
        <v>15</v>
      </c>
      <c r="D11" s="16">
        <v>13</v>
      </c>
      <c r="E11" s="16">
        <v>12</v>
      </c>
      <c r="F11" s="16">
        <v>15</v>
      </c>
      <c r="G11" s="16">
        <v>16</v>
      </c>
      <c r="H11" s="16"/>
      <c r="I11" s="16"/>
      <c r="J11" s="16">
        <v>17</v>
      </c>
      <c r="K11" s="16">
        <v>12</v>
      </c>
      <c r="L11" s="16">
        <v>15</v>
      </c>
      <c r="M11" s="16"/>
      <c r="N11" s="13">
        <f t="shared" si="0"/>
        <v>115</v>
      </c>
      <c r="O11" s="31">
        <f t="shared" si="1"/>
        <v>9</v>
      </c>
    </row>
    <row r="12" spans="1:15" ht="35.25" customHeight="1" x14ac:dyDescent="0.2">
      <c r="A12" s="73" t="s">
        <v>62</v>
      </c>
      <c r="B12" s="9" t="s">
        <v>2</v>
      </c>
      <c r="C12" s="16">
        <v>8.5</v>
      </c>
      <c r="D12" s="16">
        <v>9</v>
      </c>
      <c r="E12" s="16"/>
      <c r="F12" s="16"/>
      <c r="G12" s="16">
        <v>9</v>
      </c>
      <c r="H12" s="16">
        <v>23</v>
      </c>
      <c r="I12" s="16">
        <v>19</v>
      </c>
      <c r="J12" s="16">
        <v>6.5</v>
      </c>
      <c r="K12" s="16">
        <v>9</v>
      </c>
      <c r="L12" s="16">
        <v>8.5</v>
      </c>
      <c r="M12" s="16">
        <v>10</v>
      </c>
      <c r="N12" s="13">
        <f t="shared" si="0"/>
        <v>102.5</v>
      </c>
      <c r="O12" s="31">
        <f t="shared" si="1"/>
        <v>10</v>
      </c>
    </row>
    <row r="13" spans="1:15" ht="35.25" customHeight="1" x14ac:dyDescent="0.2">
      <c r="A13" s="73" t="s">
        <v>66</v>
      </c>
      <c r="B13" s="9" t="s">
        <v>2</v>
      </c>
      <c r="C13" s="16">
        <v>14</v>
      </c>
      <c r="D13" s="16">
        <v>17</v>
      </c>
      <c r="E13" s="16">
        <v>6.5</v>
      </c>
      <c r="F13" s="16"/>
      <c r="G13" s="16"/>
      <c r="H13" s="16"/>
      <c r="I13" s="16"/>
      <c r="J13" s="16">
        <v>11</v>
      </c>
      <c r="K13" s="16">
        <v>13</v>
      </c>
      <c r="L13" s="16">
        <v>13</v>
      </c>
      <c r="M13" s="16">
        <v>13</v>
      </c>
      <c r="N13" s="13">
        <f t="shared" si="0"/>
        <v>87.5</v>
      </c>
      <c r="O13" s="31">
        <f t="shared" si="1"/>
        <v>11</v>
      </c>
    </row>
    <row r="14" spans="1:15" ht="35.25" customHeight="1" x14ac:dyDescent="0.2">
      <c r="A14" s="73" t="s">
        <v>55</v>
      </c>
      <c r="B14" s="9" t="s">
        <v>2</v>
      </c>
      <c r="C14" s="16">
        <v>9</v>
      </c>
      <c r="D14" s="16">
        <v>9.5</v>
      </c>
      <c r="E14" s="16">
        <v>9.5</v>
      </c>
      <c r="F14" s="16">
        <v>11</v>
      </c>
      <c r="G14" s="16">
        <v>9.5</v>
      </c>
      <c r="H14" s="16"/>
      <c r="I14" s="16"/>
      <c r="J14" s="16">
        <v>9</v>
      </c>
      <c r="K14" s="16">
        <v>9.5</v>
      </c>
      <c r="L14" s="16">
        <v>9</v>
      </c>
      <c r="M14" s="16">
        <v>9.5</v>
      </c>
      <c r="N14" s="13">
        <f t="shared" si="0"/>
        <v>85.5</v>
      </c>
      <c r="O14" s="31">
        <f t="shared" si="1"/>
        <v>12</v>
      </c>
    </row>
    <row r="15" spans="1:15" ht="35.25" customHeight="1" x14ac:dyDescent="0.2">
      <c r="A15" s="73" t="s">
        <v>58</v>
      </c>
      <c r="B15" s="9" t="s">
        <v>2</v>
      </c>
      <c r="C15" s="16">
        <v>16</v>
      </c>
      <c r="D15" s="16">
        <v>15</v>
      </c>
      <c r="E15" s="16">
        <v>14</v>
      </c>
      <c r="F15" s="16">
        <v>7.5</v>
      </c>
      <c r="G15" s="16">
        <v>12</v>
      </c>
      <c r="H15" s="16"/>
      <c r="I15" s="16"/>
      <c r="J15" s="16"/>
      <c r="K15" s="16"/>
      <c r="L15" s="16">
        <v>9.5</v>
      </c>
      <c r="M15" s="16">
        <v>9</v>
      </c>
      <c r="N15" s="13">
        <f t="shared" si="0"/>
        <v>83</v>
      </c>
      <c r="O15" s="31">
        <f t="shared" si="1"/>
        <v>13</v>
      </c>
    </row>
    <row r="16" spans="1:15" ht="35.25" customHeight="1" x14ac:dyDescent="0.2">
      <c r="A16" s="69" t="s">
        <v>125</v>
      </c>
      <c r="B16" s="9" t="s">
        <v>2</v>
      </c>
      <c r="C16" s="16">
        <v>7</v>
      </c>
      <c r="D16" s="16">
        <v>6</v>
      </c>
      <c r="E16" s="16">
        <v>7.5</v>
      </c>
      <c r="F16" s="16">
        <v>9.5</v>
      </c>
      <c r="G16" s="16">
        <v>8</v>
      </c>
      <c r="H16" s="16"/>
      <c r="I16" s="16"/>
      <c r="J16" s="16">
        <v>20</v>
      </c>
      <c r="K16" s="16"/>
      <c r="L16" s="16">
        <v>12</v>
      </c>
      <c r="M16" s="16">
        <v>8.5</v>
      </c>
      <c r="N16" s="13">
        <f t="shared" si="0"/>
        <v>78.5</v>
      </c>
      <c r="O16" s="31">
        <f t="shared" si="1"/>
        <v>14</v>
      </c>
    </row>
    <row r="17" spans="1:15" ht="35.25" customHeight="1" x14ac:dyDescent="0.2">
      <c r="A17" s="73" t="s">
        <v>64</v>
      </c>
      <c r="B17" s="9" t="s">
        <v>2</v>
      </c>
      <c r="C17" s="16">
        <v>8</v>
      </c>
      <c r="D17" s="16">
        <v>7</v>
      </c>
      <c r="E17" s="16"/>
      <c r="F17" s="16"/>
      <c r="G17" s="16"/>
      <c r="H17" s="16">
        <v>19</v>
      </c>
      <c r="I17" s="16">
        <v>23</v>
      </c>
      <c r="J17" s="16"/>
      <c r="K17" s="16"/>
      <c r="L17" s="16">
        <v>7</v>
      </c>
      <c r="M17" s="16">
        <v>6.5</v>
      </c>
      <c r="N17" s="13">
        <f t="shared" si="0"/>
        <v>70.5</v>
      </c>
      <c r="O17" s="31">
        <f t="shared" si="1"/>
        <v>15</v>
      </c>
    </row>
    <row r="18" spans="1:15" ht="35.25" customHeight="1" x14ac:dyDescent="0.2">
      <c r="A18" s="73" t="s">
        <v>113</v>
      </c>
      <c r="B18" s="9" t="s">
        <v>2</v>
      </c>
      <c r="C18" s="16">
        <v>4.5</v>
      </c>
      <c r="D18" s="16">
        <v>4.5</v>
      </c>
      <c r="E18" s="16"/>
      <c r="F18" s="16"/>
      <c r="G18" s="16"/>
      <c r="H18" s="16">
        <v>16</v>
      </c>
      <c r="I18" s="16">
        <v>16</v>
      </c>
      <c r="J18" s="16">
        <v>4.5</v>
      </c>
      <c r="K18" s="16">
        <v>8.5</v>
      </c>
      <c r="L18" s="16">
        <v>5.5</v>
      </c>
      <c r="M18" s="16">
        <v>7.5</v>
      </c>
      <c r="N18" s="13">
        <f t="shared" si="0"/>
        <v>67</v>
      </c>
      <c r="O18" s="31">
        <f t="shared" si="1"/>
        <v>16</v>
      </c>
    </row>
    <row r="19" spans="1:15" ht="35.25" customHeight="1" x14ac:dyDescent="0.2">
      <c r="A19" s="73" t="s">
        <v>60</v>
      </c>
      <c r="B19" s="9" t="s">
        <v>2</v>
      </c>
      <c r="C19" s="16">
        <v>10</v>
      </c>
      <c r="D19" s="16">
        <v>10</v>
      </c>
      <c r="E19" s="16">
        <v>11</v>
      </c>
      <c r="F19" s="16">
        <v>14</v>
      </c>
      <c r="G19" s="16">
        <v>11</v>
      </c>
      <c r="H19" s="16"/>
      <c r="I19" s="16"/>
      <c r="J19" s="16"/>
      <c r="K19" s="16"/>
      <c r="L19" s="16"/>
      <c r="M19" s="16"/>
      <c r="N19" s="13">
        <f t="shared" si="0"/>
        <v>56</v>
      </c>
      <c r="O19" s="31">
        <f t="shared" si="1"/>
        <v>17</v>
      </c>
    </row>
    <row r="20" spans="1:15" ht="35.25" customHeight="1" x14ac:dyDescent="0.2">
      <c r="A20" s="73" t="s">
        <v>67</v>
      </c>
      <c r="B20" s="9" t="s">
        <v>2</v>
      </c>
      <c r="C20" s="16">
        <v>7</v>
      </c>
      <c r="D20" s="16">
        <v>7.5</v>
      </c>
      <c r="E20" s="16">
        <v>7</v>
      </c>
      <c r="F20" s="16">
        <v>9</v>
      </c>
      <c r="G20" s="16">
        <v>8.5</v>
      </c>
      <c r="H20" s="16"/>
      <c r="I20" s="16"/>
      <c r="J20" s="16"/>
      <c r="K20" s="16"/>
      <c r="L20" s="16">
        <v>8</v>
      </c>
      <c r="M20" s="16">
        <v>8</v>
      </c>
      <c r="N20" s="13">
        <f t="shared" si="0"/>
        <v>55</v>
      </c>
      <c r="O20" s="31">
        <f t="shared" si="1"/>
        <v>18</v>
      </c>
    </row>
    <row r="21" spans="1:15" ht="35.25" customHeight="1" x14ac:dyDescent="0.2">
      <c r="A21" s="90" t="s">
        <v>189</v>
      </c>
      <c r="B21" s="9"/>
      <c r="C21" s="16"/>
      <c r="D21" s="16"/>
      <c r="E21" s="16">
        <v>3.5</v>
      </c>
      <c r="F21" s="16">
        <v>5</v>
      </c>
      <c r="G21" s="16">
        <v>4.5</v>
      </c>
      <c r="H21" s="16">
        <v>15</v>
      </c>
      <c r="I21" s="16">
        <v>15</v>
      </c>
      <c r="J21" s="16"/>
      <c r="K21" s="16"/>
      <c r="L21" s="16"/>
      <c r="M21" s="16"/>
      <c r="N21" s="13">
        <f t="shared" si="0"/>
        <v>43</v>
      </c>
      <c r="O21" s="31">
        <f t="shared" si="1"/>
        <v>19</v>
      </c>
    </row>
    <row r="22" spans="1:15" ht="35.25" customHeight="1" x14ac:dyDescent="0.2">
      <c r="A22" s="69" t="s">
        <v>54</v>
      </c>
      <c r="B22" s="9" t="s">
        <v>2</v>
      </c>
      <c r="C22" s="16">
        <v>9.5</v>
      </c>
      <c r="D22" s="16">
        <v>8.5</v>
      </c>
      <c r="E22" s="16"/>
      <c r="F22" s="16"/>
      <c r="G22" s="16"/>
      <c r="H22" s="16"/>
      <c r="I22" s="16"/>
      <c r="J22" s="16"/>
      <c r="K22" s="16"/>
      <c r="L22" s="16">
        <v>11</v>
      </c>
      <c r="M22" s="16">
        <v>11</v>
      </c>
      <c r="N22" s="13">
        <f t="shared" si="0"/>
        <v>40</v>
      </c>
      <c r="O22" s="31">
        <f t="shared" si="1"/>
        <v>20</v>
      </c>
    </row>
    <row r="23" spans="1:15" ht="35.25" customHeight="1" x14ac:dyDescent="0.2">
      <c r="A23" s="64" t="s">
        <v>104</v>
      </c>
      <c r="B23" s="9" t="s">
        <v>2</v>
      </c>
      <c r="C23" s="16"/>
      <c r="D23" s="16"/>
      <c r="E23" s="16">
        <v>8</v>
      </c>
      <c r="F23" s="16">
        <v>8.5</v>
      </c>
      <c r="G23" s="16">
        <v>7.5</v>
      </c>
      <c r="H23" s="16"/>
      <c r="I23" s="16"/>
      <c r="J23" s="16"/>
      <c r="K23" s="16"/>
      <c r="L23" s="16"/>
      <c r="M23" s="16"/>
      <c r="N23" s="13">
        <f t="shared" si="0"/>
        <v>24</v>
      </c>
      <c r="O23" s="31">
        <f t="shared" si="1"/>
        <v>21</v>
      </c>
    </row>
    <row r="24" spans="1:15" ht="35.25" customHeight="1" x14ac:dyDescent="0.2">
      <c r="A24" s="73" t="s">
        <v>70</v>
      </c>
      <c r="B24" s="9" t="s">
        <v>2</v>
      </c>
      <c r="C24" s="16">
        <v>4</v>
      </c>
      <c r="D24" s="16">
        <v>5.5</v>
      </c>
      <c r="E24" s="16"/>
      <c r="F24" s="16"/>
      <c r="G24" s="16"/>
      <c r="H24" s="16"/>
      <c r="I24" s="16"/>
      <c r="J24" s="16"/>
      <c r="K24" s="16"/>
      <c r="L24" s="16">
        <v>6.5</v>
      </c>
      <c r="M24" s="16">
        <v>7</v>
      </c>
      <c r="N24" s="13">
        <f t="shared" si="0"/>
        <v>23</v>
      </c>
      <c r="O24" s="31">
        <f t="shared" si="1"/>
        <v>22</v>
      </c>
    </row>
    <row r="25" spans="1:15" ht="35.25" customHeight="1" x14ac:dyDescent="0.2">
      <c r="A25" s="73" t="s">
        <v>52</v>
      </c>
      <c r="B25" s="9" t="s">
        <v>2</v>
      </c>
      <c r="C25" s="8"/>
      <c r="D25" s="16"/>
      <c r="E25" s="16"/>
      <c r="F25" s="16"/>
      <c r="G25" s="16"/>
      <c r="H25" s="16"/>
      <c r="I25" s="16"/>
      <c r="J25" s="16">
        <v>8.5</v>
      </c>
      <c r="K25" s="16">
        <v>14</v>
      </c>
      <c r="L25" s="16"/>
      <c r="M25" s="16"/>
      <c r="N25" s="13">
        <f t="shared" si="0"/>
        <v>22.5</v>
      </c>
      <c r="O25" s="31">
        <f t="shared" si="1"/>
        <v>23</v>
      </c>
    </row>
    <row r="26" spans="1:15" ht="35.25" customHeight="1" x14ac:dyDescent="0.2">
      <c r="A26" s="73" t="s">
        <v>138</v>
      </c>
      <c r="B26" s="9" t="s">
        <v>2</v>
      </c>
      <c r="C26" s="16"/>
      <c r="D26" s="16"/>
      <c r="E26" s="16">
        <v>6</v>
      </c>
      <c r="F26" s="16">
        <v>6</v>
      </c>
      <c r="G26" s="16">
        <v>7</v>
      </c>
      <c r="H26" s="16"/>
      <c r="I26" s="16"/>
      <c r="J26" s="16"/>
      <c r="K26" s="16"/>
      <c r="L26" s="16"/>
      <c r="M26" s="16"/>
      <c r="N26" s="13">
        <f t="shared" si="0"/>
        <v>19</v>
      </c>
      <c r="O26" s="31">
        <f t="shared" si="1"/>
        <v>24</v>
      </c>
    </row>
    <row r="27" spans="1:15" ht="35.25" customHeight="1" x14ac:dyDescent="0.2">
      <c r="A27" s="91" t="s">
        <v>141</v>
      </c>
      <c r="B27" s="9"/>
      <c r="C27" s="16"/>
      <c r="D27" s="16"/>
      <c r="E27" s="16">
        <v>4</v>
      </c>
      <c r="F27" s="16">
        <v>8</v>
      </c>
      <c r="G27" s="16">
        <v>6</v>
      </c>
      <c r="H27" s="16"/>
      <c r="I27" s="16"/>
      <c r="J27" s="16"/>
      <c r="K27" s="16"/>
      <c r="L27" s="16"/>
      <c r="M27" s="16"/>
      <c r="N27" s="13">
        <f t="shared" si="0"/>
        <v>18</v>
      </c>
      <c r="O27" s="31">
        <f t="shared" si="1"/>
        <v>25</v>
      </c>
    </row>
    <row r="28" spans="1:15" ht="35.25" customHeight="1" x14ac:dyDescent="0.2">
      <c r="A28" s="73" t="s">
        <v>139</v>
      </c>
      <c r="B28" s="9" t="s">
        <v>2</v>
      </c>
      <c r="C28" s="16"/>
      <c r="D28" s="16"/>
      <c r="E28" s="16">
        <v>5.5</v>
      </c>
      <c r="F28" s="16">
        <v>5.5</v>
      </c>
      <c r="G28" s="16">
        <v>6.5</v>
      </c>
      <c r="H28" s="16"/>
      <c r="I28" s="16"/>
      <c r="J28" s="16"/>
      <c r="K28" s="16"/>
      <c r="L28" s="16"/>
      <c r="M28" s="16"/>
      <c r="N28" s="13">
        <f t="shared" si="0"/>
        <v>17.5</v>
      </c>
      <c r="O28" s="31">
        <f t="shared" si="1"/>
        <v>26</v>
      </c>
    </row>
    <row r="29" spans="1:15" ht="35.25" customHeight="1" x14ac:dyDescent="0.2">
      <c r="A29" s="69" t="s">
        <v>173</v>
      </c>
      <c r="B29" s="9" t="s">
        <v>2</v>
      </c>
      <c r="C29" s="16"/>
      <c r="D29" s="16"/>
      <c r="E29" s="16"/>
      <c r="F29" s="16"/>
      <c r="G29" s="16"/>
      <c r="H29" s="16"/>
      <c r="I29" s="16"/>
      <c r="J29" s="16">
        <v>4</v>
      </c>
      <c r="K29" s="16"/>
      <c r="L29" s="16">
        <v>7.5</v>
      </c>
      <c r="M29" s="16">
        <v>6</v>
      </c>
      <c r="N29" s="13">
        <f t="shared" si="0"/>
        <v>17.5</v>
      </c>
      <c r="O29" s="31">
        <f t="shared" si="1"/>
        <v>26</v>
      </c>
    </row>
    <row r="30" spans="1:15" ht="35.25" customHeight="1" x14ac:dyDescent="0.2">
      <c r="A30" s="73" t="s">
        <v>136</v>
      </c>
      <c r="B30" s="9" t="s">
        <v>2</v>
      </c>
      <c r="C30" s="16"/>
      <c r="D30" s="16"/>
      <c r="E30" s="16">
        <v>16</v>
      </c>
      <c r="F30" s="16"/>
      <c r="G30" s="16"/>
      <c r="H30" s="16"/>
      <c r="I30" s="16"/>
      <c r="J30" s="16"/>
      <c r="K30" s="16"/>
      <c r="L30" s="16"/>
      <c r="M30" s="16"/>
      <c r="N30" s="13">
        <f t="shared" si="0"/>
        <v>16</v>
      </c>
      <c r="O30" s="31">
        <f t="shared" si="1"/>
        <v>28</v>
      </c>
    </row>
    <row r="31" spans="1:15" ht="35.25" customHeight="1" x14ac:dyDescent="0.2">
      <c r="A31" s="91" t="s">
        <v>140</v>
      </c>
      <c r="B31" s="9"/>
      <c r="C31" s="16"/>
      <c r="D31" s="16"/>
      <c r="E31" s="16">
        <v>4.5</v>
      </c>
      <c r="F31" s="16">
        <v>6.5</v>
      </c>
      <c r="G31" s="16">
        <v>5</v>
      </c>
      <c r="H31" s="16"/>
      <c r="I31" s="16"/>
      <c r="J31" s="16"/>
      <c r="K31" s="16"/>
      <c r="L31" s="16"/>
      <c r="M31" s="16"/>
      <c r="N31" s="13">
        <f t="shared" si="0"/>
        <v>16</v>
      </c>
      <c r="O31" s="31">
        <f t="shared" si="1"/>
        <v>28</v>
      </c>
    </row>
    <row r="32" spans="1:15" ht="35.25" customHeight="1" x14ac:dyDescent="0.2">
      <c r="A32" s="73" t="s">
        <v>111</v>
      </c>
      <c r="B32" s="9"/>
      <c r="C32" s="16"/>
      <c r="D32" s="16"/>
      <c r="E32" s="16"/>
      <c r="F32" s="16"/>
      <c r="G32" s="16"/>
      <c r="H32" s="16"/>
      <c r="I32" s="16"/>
      <c r="J32" s="16">
        <v>16</v>
      </c>
      <c r="K32" s="16"/>
      <c r="L32" s="16"/>
      <c r="M32" s="16"/>
      <c r="N32" s="13">
        <f t="shared" si="0"/>
        <v>16</v>
      </c>
      <c r="O32" s="31">
        <f t="shared" si="1"/>
        <v>28</v>
      </c>
    </row>
    <row r="33" spans="1:15" ht="35.25" customHeight="1" x14ac:dyDescent="0.2">
      <c r="A33" s="69" t="s">
        <v>188</v>
      </c>
      <c r="B33" s="9" t="s">
        <v>2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>
        <v>16</v>
      </c>
      <c r="N33" s="13">
        <f t="shared" si="0"/>
        <v>16</v>
      </c>
      <c r="O33" s="31">
        <f t="shared" si="1"/>
        <v>28</v>
      </c>
    </row>
    <row r="34" spans="1:15" ht="35.25" customHeight="1" x14ac:dyDescent="0.2">
      <c r="A34" s="69" t="s">
        <v>124</v>
      </c>
      <c r="B34" s="9" t="s">
        <v>2</v>
      </c>
      <c r="C34" s="16">
        <v>6.5</v>
      </c>
      <c r="D34" s="16">
        <v>6.5</v>
      </c>
      <c r="E34" s="16"/>
      <c r="F34" s="16"/>
      <c r="G34" s="16"/>
      <c r="H34" s="16"/>
      <c r="I34" s="16"/>
      <c r="J34" s="16"/>
      <c r="K34" s="16"/>
      <c r="L34" s="16"/>
      <c r="M34" s="16"/>
      <c r="N34" s="13">
        <f t="shared" si="0"/>
        <v>13</v>
      </c>
      <c r="O34" s="31">
        <f t="shared" si="1"/>
        <v>32</v>
      </c>
    </row>
    <row r="35" spans="1:15" ht="35.25" customHeight="1" x14ac:dyDescent="0.2">
      <c r="A35" s="73" t="s">
        <v>158</v>
      </c>
      <c r="B35" s="9" t="s">
        <v>2</v>
      </c>
      <c r="C35" s="16"/>
      <c r="D35" s="16"/>
      <c r="E35" s="16"/>
      <c r="F35" s="16">
        <v>7</v>
      </c>
      <c r="G35" s="16">
        <v>5.5</v>
      </c>
      <c r="H35" s="16"/>
      <c r="I35" s="16"/>
      <c r="J35" s="16"/>
      <c r="K35" s="16"/>
      <c r="L35" s="16"/>
      <c r="M35" s="16"/>
      <c r="N35" s="13">
        <f t="shared" si="0"/>
        <v>12.5</v>
      </c>
      <c r="O35" s="31">
        <f t="shared" si="1"/>
        <v>33</v>
      </c>
    </row>
    <row r="36" spans="1:15" ht="36" customHeight="1" x14ac:dyDescent="0.2">
      <c r="A36" s="74" t="s">
        <v>126</v>
      </c>
      <c r="B36" s="14" t="s">
        <v>2</v>
      </c>
      <c r="C36" s="15">
        <v>5.5</v>
      </c>
      <c r="D36" s="15">
        <v>5</v>
      </c>
      <c r="E36" s="15"/>
      <c r="F36" s="15"/>
      <c r="G36" s="15"/>
      <c r="H36" s="15"/>
      <c r="I36" s="15"/>
      <c r="J36" s="15"/>
      <c r="K36" s="67"/>
      <c r="L36" s="67"/>
      <c r="M36" s="67"/>
      <c r="N36" s="18">
        <f t="shared" si="0"/>
        <v>10.5</v>
      </c>
      <c r="O36" s="68">
        <f t="shared" si="1"/>
        <v>34</v>
      </c>
    </row>
    <row r="37" spans="1:15" ht="36" customHeight="1" x14ac:dyDescent="0.2">
      <c r="A37" s="82" t="s">
        <v>65</v>
      </c>
      <c r="B37" s="14" t="s">
        <v>2</v>
      </c>
      <c r="C37" s="15">
        <v>5</v>
      </c>
      <c r="D37" s="15">
        <v>4</v>
      </c>
      <c r="E37" s="15"/>
      <c r="F37" s="15"/>
      <c r="G37" s="15"/>
      <c r="H37" s="15"/>
      <c r="I37" s="15"/>
      <c r="J37" s="15"/>
      <c r="K37" s="67"/>
      <c r="L37" s="67"/>
      <c r="M37" s="67"/>
      <c r="N37" s="18">
        <f t="shared" si="0"/>
        <v>9</v>
      </c>
      <c r="O37" s="68">
        <f t="shared" si="1"/>
        <v>35</v>
      </c>
    </row>
    <row r="38" spans="1:15" ht="36" customHeight="1" x14ac:dyDescent="0.2">
      <c r="A38" s="82" t="s">
        <v>53</v>
      </c>
      <c r="B38" s="14" t="s">
        <v>2</v>
      </c>
      <c r="C38" s="15"/>
      <c r="D38" s="15"/>
      <c r="E38" s="15"/>
      <c r="F38" s="15"/>
      <c r="G38" s="15"/>
      <c r="H38" s="15"/>
      <c r="I38" s="15"/>
      <c r="J38" s="15">
        <v>8</v>
      </c>
      <c r="K38" s="67"/>
      <c r="L38" s="67"/>
      <c r="M38" s="67"/>
      <c r="N38" s="18">
        <f t="shared" si="0"/>
        <v>8</v>
      </c>
      <c r="O38" s="68">
        <f t="shared" si="1"/>
        <v>36</v>
      </c>
    </row>
    <row r="39" spans="1:15" ht="36" customHeight="1" x14ac:dyDescent="0.2">
      <c r="A39" s="82" t="s">
        <v>127</v>
      </c>
      <c r="B39" s="14" t="s">
        <v>2</v>
      </c>
      <c r="C39" s="15">
        <v>3.5</v>
      </c>
      <c r="D39" s="15">
        <v>3.5</v>
      </c>
      <c r="E39" s="15"/>
      <c r="F39" s="15"/>
      <c r="G39" s="15"/>
      <c r="H39" s="15"/>
      <c r="I39" s="15"/>
      <c r="J39" s="15"/>
      <c r="K39" s="67"/>
      <c r="L39" s="67"/>
      <c r="M39" s="67"/>
      <c r="N39" s="18">
        <f t="shared" si="0"/>
        <v>7</v>
      </c>
      <c r="O39" s="68">
        <f t="shared" si="1"/>
        <v>37</v>
      </c>
    </row>
    <row r="40" spans="1:15" ht="36" customHeight="1" x14ac:dyDescent="0.2">
      <c r="A40" s="77" t="s">
        <v>81</v>
      </c>
      <c r="B40" s="14" t="s">
        <v>2</v>
      </c>
      <c r="C40" s="15"/>
      <c r="D40" s="15"/>
      <c r="E40" s="15"/>
      <c r="F40" s="15"/>
      <c r="G40" s="15"/>
      <c r="H40" s="15"/>
      <c r="I40" s="15"/>
      <c r="J40" s="15">
        <v>7</v>
      </c>
      <c r="K40" s="67"/>
      <c r="L40" s="67"/>
      <c r="M40" s="67"/>
      <c r="N40" s="18">
        <f t="shared" si="0"/>
        <v>7</v>
      </c>
      <c r="O40" s="68">
        <f t="shared" si="1"/>
        <v>37</v>
      </c>
    </row>
    <row r="41" spans="1:15" ht="36" customHeight="1" x14ac:dyDescent="0.2">
      <c r="A41" s="82" t="s">
        <v>128</v>
      </c>
      <c r="B41" s="14" t="s">
        <v>2</v>
      </c>
      <c r="C41" s="15">
        <v>3</v>
      </c>
      <c r="D41" s="15">
        <v>3</v>
      </c>
      <c r="E41" s="15"/>
      <c r="F41" s="15"/>
      <c r="G41" s="15"/>
      <c r="H41" s="15"/>
      <c r="I41" s="15"/>
      <c r="J41" s="15"/>
      <c r="K41" s="67"/>
      <c r="L41" s="67"/>
      <c r="M41" s="67"/>
      <c r="N41" s="18">
        <f t="shared" si="0"/>
        <v>6</v>
      </c>
      <c r="O41" s="68">
        <f t="shared" si="1"/>
        <v>39</v>
      </c>
    </row>
    <row r="42" spans="1:15" ht="36" customHeight="1" x14ac:dyDescent="0.2">
      <c r="A42" s="82" t="s">
        <v>187</v>
      </c>
      <c r="B42" s="14" t="s">
        <v>2</v>
      </c>
      <c r="C42" s="15"/>
      <c r="D42" s="15"/>
      <c r="E42" s="15"/>
      <c r="F42" s="15"/>
      <c r="G42" s="15"/>
      <c r="H42" s="15"/>
      <c r="I42" s="15"/>
      <c r="J42" s="15"/>
      <c r="K42" s="67"/>
      <c r="L42" s="67">
        <v>6</v>
      </c>
      <c r="M42" s="67"/>
      <c r="N42" s="18">
        <f t="shared" si="0"/>
        <v>6</v>
      </c>
      <c r="O42" s="68">
        <f t="shared" si="1"/>
        <v>39</v>
      </c>
    </row>
    <row r="43" spans="1:15" ht="36" customHeight="1" x14ac:dyDescent="0.2">
      <c r="A43" s="74" t="s">
        <v>129</v>
      </c>
      <c r="B43" s="14" t="s">
        <v>2</v>
      </c>
      <c r="C43" s="15">
        <v>2.5</v>
      </c>
      <c r="D43" s="15">
        <v>2.5</v>
      </c>
      <c r="E43" s="15"/>
      <c r="F43" s="15"/>
      <c r="G43" s="15"/>
      <c r="H43" s="15"/>
      <c r="I43" s="15"/>
      <c r="J43" s="15"/>
      <c r="K43" s="67"/>
      <c r="L43" s="67"/>
      <c r="M43" s="67"/>
      <c r="N43" s="18">
        <f t="shared" si="0"/>
        <v>5</v>
      </c>
      <c r="O43" s="68">
        <f t="shared" si="1"/>
        <v>41</v>
      </c>
    </row>
    <row r="44" spans="1:15" ht="36" customHeight="1" x14ac:dyDescent="0.2">
      <c r="A44" s="69" t="s">
        <v>172</v>
      </c>
      <c r="B44" s="14" t="s">
        <v>2</v>
      </c>
      <c r="C44" s="15"/>
      <c r="D44" s="15"/>
      <c r="E44" s="15"/>
      <c r="F44" s="15"/>
      <c r="G44" s="15"/>
      <c r="H44" s="15"/>
      <c r="I44" s="15"/>
      <c r="J44" s="15">
        <v>5</v>
      </c>
      <c r="K44" s="67"/>
      <c r="L44" s="67"/>
      <c r="M44" s="67"/>
      <c r="N44" s="18">
        <f t="shared" si="0"/>
        <v>5</v>
      </c>
      <c r="O44" s="68">
        <f t="shared" si="1"/>
        <v>41</v>
      </c>
    </row>
    <row r="45" spans="1:15" ht="36" x14ac:dyDescent="0.2">
      <c r="A45" s="92" t="s">
        <v>174</v>
      </c>
      <c r="B45" s="14" t="s">
        <v>2</v>
      </c>
      <c r="C45" s="15"/>
      <c r="D45" s="15"/>
      <c r="E45" s="15"/>
      <c r="F45" s="15"/>
      <c r="G45" s="15"/>
      <c r="H45" s="15"/>
      <c r="I45" s="15"/>
      <c r="J45" s="15">
        <v>3.5</v>
      </c>
      <c r="K45" s="67"/>
      <c r="L45" s="67"/>
      <c r="M45" s="67"/>
      <c r="N45" s="18">
        <f t="shared" si="0"/>
        <v>3.5</v>
      </c>
      <c r="O45" s="68">
        <f t="shared" si="1"/>
        <v>43</v>
      </c>
    </row>
    <row r="46" spans="1:15" ht="12.75" x14ac:dyDescent="0.2">
      <c r="A46" s="92"/>
      <c r="B46" s="14" t="s">
        <v>2</v>
      </c>
      <c r="C46" s="15"/>
      <c r="D46" s="15"/>
      <c r="E46" s="15"/>
      <c r="F46" s="15"/>
      <c r="G46" s="15"/>
      <c r="H46" s="15"/>
      <c r="I46" s="15"/>
      <c r="J46" s="15"/>
      <c r="K46" s="67"/>
      <c r="L46" s="67"/>
      <c r="M46" s="67"/>
      <c r="N46" s="18">
        <f t="shared" si="0"/>
        <v>0</v>
      </c>
      <c r="O46" s="68">
        <f t="shared" si="1"/>
        <v>44</v>
      </c>
    </row>
    <row r="47" spans="1:15" ht="14.25" customHeight="1" x14ac:dyDescent="0.2">
      <c r="A47" s="92"/>
      <c r="B47" s="14" t="s">
        <v>2</v>
      </c>
      <c r="C47" s="15"/>
      <c r="D47" s="15"/>
      <c r="E47" s="15"/>
      <c r="F47" s="15"/>
      <c r="G47" s="15"/>
      <c r="H47" s="15"/>
      <c r="I47" s="15"/>
      <c r="J47" s="15"/>
      <c r="K47" s="67"/>
      <c r="L47" s="67"/>
      <c r="M47" s="67"/>
      <c r="N47" s="18">
        <f t="shared" si="0"/>
        <v>0</v>
      </c>
      <c r="O47" s="68">
        <f t="shared" si="1"/>
        <v>44</v>
      </c>
    </row>
    <row r="48" spans="1:15" ht="12.75" x14ac:dyDescent="0.2">
      <c r="A48" s="93"/>
      <c r="B48" s="14" t="s">
        <v>2</v>
      </c>
      <c r="C48" s="15"/>
      <c r="D48" s="15"/>
      <c r="E48" s="15"/>
      <c r="F48" s="15"/>
      <c r="G48" s="15"/>
      <c r="H48" s="15"/>
      <c r="I48" s="15"/>
      <c r="J48" s="15"/>
      <c r="K48" s="67"/>
      <c r="L48" s="67"/>
      <c r="M48" s="67"/>
      <c r="N48" s="18">
        <f t="shared" si="0"/>
        <v>0</v>
      </c>
      <c r="O48" s="68">
        <f t="shared" si="1"/>
        <v>44</v>
      </c>
    </row>
  </sheetData>
  <sortState xmlns:xlrd2="http://schemas.microsoft.com/office/spreadsheetml/2017/richdata2" ref="A1:P47">
    <sortCondition descending="1" ref="N2"/>
  </sortState>
  <mergeCells count="1">
    <mergeCell ref="A1:O1"/>
  </mergeCells>
  <printOptions horizontalCentered="1" verticalCentered="1"/>
  <pageMargins left="0" right="0" top="0" bottom="0" header="0.31496062992125984" footer="0.31496062992125984"/>
  <pageSetup paperSize="9" scale="5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7"/>
  <sheetViews>
    <sheetView view="pageBreakPreview" topLeftCell="A40" zoomScaleNormal="90" zoomScaleSheetLayoutView="100" workbookViewId="0">
      <selection activeCell="K6" sqref="K6"/>
    </sheetView>
  </sheetViews>
  <sheetFormatPr defaultRowHeight="12.75" x14ac:dyDescent="0.2"/>
  <cols>
    <col min="1" max="1" width="42.85546875" style="45" customWidth="1"/>
    <col min="3" max="3" width="9.140625" style="38"/>
    <col min="4" max="5" width="9.140625" style="40"/>
  </cols>
  <sheetData>
    <row r="1" spans="1:7" ht="12.75" customHeight="1" x14ac:dyDescent="0.2">
      <c r="A1" s="107" t="s">
        <v>80</v>
      </c>
      <c r="B1" s="107"/>
      <c r="C1" s="107"/>
      <c r="D1" s="107"/>
      <c r="E1" s="107"/>
      <c r="F1" s="107"/>
      <c r="G1" s="107"/>
    </row>
    <row r="2" spans="1:7" ht="12.75" customHeight="1" x14ac:dyDescent="0.2">
      <c r="A2" s="108"/>
      <c r="B2" s="108"/>
      <c r="C2" s="108"/>
      <c r="D2" s="108"/>
      <c r="E2" s="108"/>
      <c r="F2" s="108"/>
      <c r="G2" s="108"/>
    </row>
    <row r="3" spans="1:7" ht="25.5" x14ac:dyDescent="0.2">
      <c r="A3" s="42" t="s">
        <v>0</v>
      </c>
      <c r="B3" s="32" t="s">
        <v>2</v>
      </c>
      <c r="C3" s="30" t="s">
        <v>6</v>
      </c>
      <c r="D3" s="39" t="s">
        <v>182</v>
      </c>
      <c r="E3" s="39" t="s">
        <v>183</v>
      </c>
      <c r="F3" s="32" t="s">
        <v>75</v>
      </c>
      <c r="G3" s="32" t="s">
        <v>1</v>
      </c>
    </row>
    <row r="4" spans="1:7" s="41" customFormat="1" ht="36" customHeight="1" x14ac:dyDescent="0.2">
      <c r="A4" s="69" t="s">
        <v>91</v>
      </c>
      <c r="B4" s="26" t="s">
        <v>2</v>
      </c>
      <c r="C4" s="16">
        <v>227</v>
      </c>
      <c r="D4" s="31">
        <v>55</v>
      </c>
      <c r="E4" s="31">
        <v>75</v>
      </c>
      <c r="F4" s="31">
        <f t="shared" ref="F4:F47" si="0">SUM(C4,D4:E4)</f>
        <v>357</v>
      </c>
      <c r="G4" s="16">
        <f t="shared" ref="G4:G47" si="1">RANK(F4,$F$4:$F$47,0)</f>
        <v>1</v>
      </c>
    </row>
    <row r="5" spans="1:7" s="41" customFormat="1" ht="36" customHeight="1" x14ac:dyDescent="0.2">
      <c r="A5" s="70" t="s">
        <v>59</v>
      </c>
      <c r="B5" s="26" t="s">
        <v>2</v>
      </c>
      <c r="C5" s="16">
        <v>204</v>
      </c>
      <c r="D5" s="31">
        <v>34</v>
      </c>
      <c r="E5" s="31">
        <v>65</v>
      </c>
      <c r="F5" s="31">
        <f t="shared" si="0"/>
        <v>303</v>
      </c>
      <c r="G5" s="16">
        <f t="shared" si="1"/>
        <v>2</v>
      </c>
    </row>
    <row r="6" spans="1:7" s="41" customFormat="1" ht="36" customHeight="1" x14ac:dyDescent="0.2">
      <c r="A6" s="69" t="s">
        <v>69</v>
      </c>
      <c r="B6" s="26" t="s">
        <v>2</v>
      </c>
      <c r="C6" s="16">
        <v>187</v>
      </c>
      <c r="D6" s="31">
        <v>65</v>
      </c>
      <c r="E6" s="31">
        <v>46</v>
      </c>
      <c r="F6" s="31">
        <f t="shared" si="0"/>
        <v>298</v>
      </c>
      <c r="G6" s="16">
        <f t="shared" si="1"/>
        <v>3</v>
      </c>
    </row>
    <row r="7" spans="1:7" s="41" customFormat="1" ht="36" customHeight="1" x14ac:dyDescent="0.2">
      <c r="A7" s="71" t="s">
        <v>56</v>
      </c>
      <c r="B7" s="26" t="s">
        <v>2</v>
      </c>
      <c r="C7" s="16">
        <v>135.5</v>
      </c>
      <c r="D7" s="31">
        <v>46</v>
      </c>
      <c r="E7" s="31">
        <v>55</v>
      </c>
      <c r="F7" s="31">
        <f t="shared" si="0"/>
        <v>236.5</v>
      </c>
      <c r="G7" s="16">
        <f t="shared" si="1"/>
        <v>4</v>
      </c>
    </row>
    <row r="8" spans="1:7" s="41" customFormat="1" ht="36" customHeight="1" x14ac:dyDescent="0.2">
      <c r="A8" s="69" t="s">
        <v>63</v>
      </c>
      <c r="B8" s="26" t="s">
        <v>2</v>
      </c>
      <c r="C8" s="16">
        <v>127</v>
      </c>
      <c r="D8" s="31">
        <v>75</v>
      </c>
      <c r="E8" s="31">
        <v>31</v>
      </c>
      <c r="F8" s="31">
        <f t="shared" si="0"/>
        <v>233</v>
      </c>
      <c r="G8" s="16">
        <f t="shared" si="1"/>
        <v>5</v>
      </c>
    </row>
    <row r="9" spans="1:7" s="41" customFormat="1" ht="36" customHeight="1" x14ac:dyDescent="0.2">
      <c r="A9" s="70" t="s">
        <v>57</v>
      </c>
      <c r="B9" s="26" t="s">
        <v>2</v>
      </c>
      <c r="C9" s="16">
        <v>158</v>
      </c>
      <c r="D9" s="31">
        <v>31</v>
      </c>
      <c r="E9" s="31">
        <v>43</v>
      </c>
      <c r="F9" s="31">
        <f t="shared" si="0"/>
        <v>232</v>
      </c>
      <c r="G9" s="16">
        <f t="shared" si="1"/>
        <v>6</v>
      </c>
    </row>
    <row r="10" spans="1:7" s="41" customFormat="1" ht="36" customHeight="1" x14ac:dyDescent="0.2">
      <c r="A10" s="71" t="s">
        <v>90</v>
      </c>
      <c r="B10" s="28" t="s">
        <v>2</v>
      </c>
      <c r="C10" s="16">
        <v>115</v>
      </c>
      <c r="D10" s="31">
        <v>43</v>
      </c>
      <c r="E10" s="31">
        <v>34</v>
      </c>
      <c r="F10" s="31">
        <f t="shared" si="0"/>
        <v>192</v>
      </c>
      <c r="G10" s="16">
        <f t="shared" si="1"/>
        <v>7</v>
      </c>
    </row>
    <row r="11" spans="1:7" s="41" customFormat="1" ht="36" customHeight="1" x14ac:dyDescent="0.2">
      <c r="A11" s="64" t="s">
        <v>51</v>
      </c>
      <c r="B11" s="26" t="s">
        <v>2</v>
      </c>
      <c r="C11" s="16">
        <v>131</v>
      </c>
      <c r="D11" s="31">
        <v>21</v>
      </c>
      <c r="E11" s="31">
        <v>25</v>
      </c>
      <c r="F11" s="31">
        <f t="shared" si="0"/>
        <v>177</v>
      </c>
      <c r="G11" s="16">
        <f t="shared" si="1"/>
        <v>8</v>
      </c>
    </row>
    <row r="12" spans="1:7" ht="36" customHeight="1" x14ac:dyDescent="0.2">
      <c r="A12" s="69" t="s">
        <v>66</v>
      </c>
      <c r="B12" s="26" t="s">
        <v>2</v>
      </c>
      <c r="C12" s="16">
        <v>87.5</v>
      </c>
      <c r="D12" s="31">
        <v>37</v>
      </c>
      <c r="E12" s="31">
        <v>50</v>
      </c>
      <c r="F12" s="31">
        <f t="shared" si="0"/>
        <v>174.5</v>
      </c>
      <c r="G12" s="16">
        <f t="shared" si="1"/>
        <v>9</v>
      </c>
    </row>
    <row r="13" spans="1:7" ht="36" customHeight="1" x14ac:dyDescent="0.2">
      <c r="A13" s="64" t="s">
        <v>62</v>
      </c>
      <c r="B13" s="26" t="s">
        <v>2</v>
      </c>
      <c r="C13" s="16">
        <v>102.5</v>
      </c>
      <c r="D13" s="31">
        <v>17</v>
      </c>
      <c r="E13" s="31">
        <v>23</v>
      </c>
      <c r="F13" s="31">
        <f t="shared" si="0"/>
        <v>142.5</v>
      </c>
      <c r="G13" s="16">
        <f t="shared" si="1"/>
        <v>10</v>
      </c>
    </row>
    <row r="14" spans="1:7" ht="36" customHeight="1" x14ac:dyDescent="0.2">
      <c r="A14" s="64" t="s">
        <v>55</v>
      </c>
      <c r="B14" s="26" t="s">
        <v>2</v>
      </c>
      <c r="C14" s="16">
        <v>85.5</v>
      </c>
      <c r="D14" s="31">
        <v>25</v>
      </c>
      <c r="E14" s="31">
        <v>21</v>
      </c>
      <c r="F14" s="31">
        <f t="shared" si="0"/>
        <v>131.5</v>
      </c>
      <c r="G14" s="16">
        <f t="shared" si="1"/>
        <v>11</v>
      </c>
    </row>
    <row r="15" spans="1:7" ht="36" customHeight="1" x14ac:dyDescent="0.2">
      <c r="A15" s="69" t="s">
        <v>58</v>
      </c>
      <c r="B15" s="26" t="s">
        <v>2</v>
      </c>
      <c r="C15" s="16">
        <v>83</v>
      </c>
      <c r="D15" s="31">
        <v>29</v>
      </c>
      <c r="E15" s="31">
        <v>15</v>
      </c>
      <c r="F15" s="31">
        <f t="shared" si="0"/>
        <v>127</v>
      </c>
      <c r="G15" s="16">
        <f t="shared" si="1"/>
        <v>12</v>
      </c>
    </row>
    <row r="16" spans="1:7" ht="36" customHeight="1" x14ac:dyDescent="0.2">
      <c r="A16" s="69" t="s">
        <v>60</v>
      </c>
      <c r="B16" s="28" t="s">
        <v>2</v>
      </c>
      <c r="C16" s="16">
        <v>56</v>
      </c>
      <c r="D16" s="31">
        <v>50</v>
      </c>
      <c r="E16" s="31">
        <v>19</v>
      </c>
      <c r="F16" s="31">
        <f t="shared" si="0"/>
        <v>125</v>
      </c>
      <c r="G16" s="16">
        <f t="shared" si="1"/>
        <v>13</v>
      </c>
    </row>
    <row r="17" spans="1:7" ht="36" customHeight="1" x14ac:dyDescent="0.2">
      <c r="A17" s="69" t="s">
        <v>125</v>
      </c>
      <c r="B17" s="26" t="s">
        <v>2</v>
      </c>
      <c r="C17" s="16">
        <v>78.5</v>
      </c>
      <c r="D17" s="31">
        <v>23</v>
      </c>
      <c r="E17" s="31">
        <v>17</v>
      </c>
      <c r="F17" s="31">
        <f t="shared" si="0"/>
        <v>118.5</v>
      </c>
      <c r="G17" s="16">
        <f t="shared" si="1"/>
        <v>14</v>
      </c>
    </row>
    <row r="18" spans="1:7" ht="36" customHeight="1" x14ac:dyDescent="0.2">
      <c r="A18" s="64" t="s">
        <v>61</v>
      </c>
      <c r="B18" s="26" t="s">
        <v>2</v>
      </c>
      <c r="C18" s="16">
        <v>117</v>
      </c>
      <c r="D18" s="31"/>
      <c r="E18" s="31"/>
      <c r="F18" s="31">
        <f t="shared" si="0"/>
        <v>117</v>
      </c>
      <c r="G18" s="16">
        <f t="shared" si="1"/>
        <v>15</v>
      </c>
    </row>
    <row r="19" spans="1:7" ht="36" customHeight="1" x14ac:dyDescent="0.2">
      <c r="A19" s="69" t="s">
        <v>52</v>
      </c>
      <c r="B19" s="26" t="s">
        <v>2</v>
      </c>
      <c r="C19" s="27">
        <v>22.5</v>
      </c>
      <c r="D19" s="31">
        <v>40</v>
      </c>
      <c r="E19" s="31">
        <v>37</v>
      </c>
      <c r="F19" s="31">
        <f t="shared" si="0"/>
        <v>99.5</v>
      </c>
      <c r="G19" s="16">
        <f t="shared" si="1"/>
        <v>16</v>
      </c>
    </row>
    <row r="20" spans="1:7" ht="36" customHeight="1" x14ac:dyDescent="0.2">
      <c r="A20" s="69" t="s">
        <v>54</v>
      </c>
      <c r="B20" s="28" t="s">
        <v>2</v>
      </c>
      <c r="C20" s="16">
        <v>40</v>
      </c>
      <c r="D20" s="31">
        <v>19</v>
      </c>
      <c r="E20" s="31">
        <v>27</v>
      </c>
      <c r="F20" s="31">
        <f t="shared" si="0"/>
        <v>86</v>
      </c>
      <c r="G20" s="16">
        <f t="shared" si="1"/>
        <v>17</v>
      </c>
    </row>
    <row r="21" spans="1:7" ht="36" customHeight="1" x14ac:dyDescent="0.2">
      <c r="A21" s="64" t="s">
        <v>113</v>
      </c>
      <c r="B21" s="28" t="s">
        <v>2</v>
      </c>
      <c r="C21" s="16">
        <v>67</v>
      </c>
      <c r="D21" s="31">
        <v>8</v>
      </c>
      <c r="E21" s="31">
        <v>10</v>
      </c>
      <c r="F21" s="31">
        <f t="shared" si="0"/>
        <v>85</v>
      </c>
      <c r="G21" s="16">
        <f t="shared" si="1"/>
        <v>18</v>
      </c>
    </row>
    <row r="22" spans="1:7" ht="36" customHeight="1" x14ac:dyDescent="0.2">
      <c r="A22" s="69" t="s">
        <v>64</v>
      </c>
      <c r="B22" s="26" t="s">
        <v>2</v>
      </c>
      <c r="C22" s="16">
        <v>70.5</v>
      </c>
      <c r="D22" s="31">
        <v>11</v>
      </c>
      <c r="E22" s="31"/>
      <c r="F22" s="31">
        <f t="shared" si="0"/>
        <v>81.5</v>
      </c>
      <c r="G22" s="16">
        <f t="shared" si="1"/>
        <v>19</v>
      </c>
    </row>
    <row r="23" spans="1:7" ht="36" customHeight="1" x14ac:dyDescent="0.2">
      <c r="A23" s="64" t="s">
        <v>67</v>
      </c>
      <c r="B23" s="28" t="s">
        <v>2</v>
      </c>
      <c r="C23" s="16">
        <v>55</v>
      </c>
      <c r="D23" s="31">
        <v>10</v>
      </c>
      <c r="E23" s="31">
        <v>13</v>
      </c>
      <c r="F23" s="31">
        <f t="shared" si="0"/>
        <v>78</v>
      </c>
      <c r="G23" s="16">
        <f t="shared" si="1"/>
        <v>20</v>
      </c>
    </row>
    <row r="24" spans="1:7" ht="36" customHeight="1" x14ac:dyDescent="0.2">
      <c r="A24" s="69" t="s">
        <v>188</v>
      </c>
      <c r="B24" s="26" t="s">
        <v>2</v>
      </c>
      <c r="C24" s="31">
        <v>16</v>
      </c>
      <c r="D24" s="25">
        <v>15</v>
      </c>
      <c r="E24" s="25">
        <v>40</v>
      </c>
      <c r="F24" s="31">
        <f t="shared" si="0"/>
        <v>71</v>
      </c>
      <c r="G24" s="31">
        <f t="shared" si="1"/>
        <v>21</v>
      </c>
    </row>
    <row r="25" spans="1:7" ht="36" customHeight="1" x14ac:dyDescent="0.2">
      <c r="A25" s="64" t="s">
        <v>81</v>
      </c>
      <c r="B25" s="28" t="s">
        <v>2</v>
      </c>
      <c r="C25" s="16">
        <v>7</v>
      </c>
      <c r="D25" s="31">
        <v>27</v>
      </c>
      <c r="E25" s="31">
        <v>29</v>
      </c>
      <c r="F25" s="31">
        <f t="shared" si="0"/>
        <v>63</v>
      </c>
      <c r="G25" s="16">
        <f t="shared" si="1"/>
        <v>22</v>
      </c>
    </row>
    <row r="26" spans="1:7" ht="36" customHeight="1" x14ac:dyDescent="0.2">
      <c r="A26" s="71" t="s">
        <v>189</v>
      </c>
      <c r="B26" s="26" t="s">
        <v>2</v>
      </c>
      <c r="C26" s="16">
        <v>43</v>
      </c>
      <c r="D26" s="31">
        <v>4</v>
      </c>
      <c r="E26" s="31">
        <v>9</v>
      </c>
      <c r="F26" s="31">
        <f t="shared" si="0"/>
        <v>56</v>
      </c>
      <c r="G26" s="16">
        <f t="shared" si="1"/>
        <v>23</v>
      </c>
    </row>
    <row r="27" spans="1:7" ht="36" customHeight="1" x14ac:dyDescent="0.2">
      <c r="A27" s="64" t="s">
        <v>70</v>
      </c>
      <c r="B27" s="28" t="s">
        <v>2</v>
      </c>
      <c r="C27" s="16">
        <v>23</v>
      </c>
      <c r="D27" s="31">
        <v>7</v>
      </c>
      <c r="E27" s="31">
        <v>11</v>
      </c>
      <c r="F27" s="31">
        <f t="shared" si="0"/>
        <v>41</v>
      </c>
      <c r="G27" s="16">
        <f t="shared" si="1"/>
        <v>24</v>
      </c>
    </row>
    <row r="28" spans="1:7" ht="36" customHeight="1" x14ac:dyDescent="0.2">
      <c r="A28" s="64" t="s">
        <v>104</v>
      </c>
      <c r="B28" s="28" t="s">
        <v>2</v>
      </c>
      <c r="C28" s="16">
        <v>24</v>
      </c>
      <c r="D28" s="31"/>
      <c r="E28" s="31"/>
      <c r="F28" s="31">
        <f t="shared" si="0"/>
        <v>24</v>
      </c>
      <c r="G28" s="16">
        <f t="shared" si="1"/>
        <v>25</v>
      </c>
    </row>
    <row r="29" spans="1:7" ht="36" customHeight="1" x14ac:dyDescent="0.2">
      <c r="A29" s="69" t="s">
        <v>173</v>
      </c>
      <c r="B29" s="26" t="s">
        <v>2</v>
      </c>
      <c r="C29" s="16">
        <v>17.5</v>
      </c>
      <c r="D29" s="31">
        <v>6</v>
      </c>
      <c r="E29" s="31"/>
      <c r="F29" s="31">
        <f t="shared" si="0"/>
        <v>23.5</v>
      </c>
      <c r="G29" s="16">
        <f t="shared" si="1"/>
        <v>26</v>
      </c>
    </row>
    <row r="30" spans="1:7" ht="36" customHeight="1" x14ac:dyDescent="0.2">
      <c r="A30" s="64" t="s">
        <v>138</v>
      </c>
      <c r="B30" s="26" t="s">
        <v>2</v>
      </c>
      <c r="C30" s="16">
        <v>19</v>
      </c>
      <c r="D30" s="31"/>
      <c r="E30" s="31"/>
      <c r="F30" s="31">
        <f t="shared" si="0"/>
        <v>19</v>
      </c>
      <c r="G30" s="16">
        <f t="shared" si="1"/>
        <v>27</v>
      </c>
    </row>
    <row r="31" spans="1:7" ht="36" customHeight="1" x14ac:dyDescent="0.2">
      <c r="A31" s="69" t="s">
        <v>192</v>
      </c>
      <c r="B31" s="26" t="s">
        <v>2</v>
      </c>
      <c r="C31" s="16">
        <v>6</v>
      </c>
      <c r="D31" s="31">
        <v>13</v>
      </c>
      <c r="E31" s="31"/>
      <c r="F31" s="31">
        <f t="shared" si="0"/>
        <v>19</v>
      </c>
      <c r="G31" s="16">
        <f t="shared" si="1"/>
        <v>27</v>
      </c>
    </row>
    <row r="32" spans="1:7" ht="36" customHeight="1" x14ac:dyDescent="0.2">
      <c r="A32" s="88" t="s">
        <v>141</v>
      </c>
      <c r="B32" s="28" t="s">
        <v>2</v>
      </c>
      <c r="C32" s="16">
        <v>18</v>
      </c>
      <c r="D32" s="31"/>
      <c r="E32" s="31"/>
      <c r="F32" s="31">
        <f t="shared" si="0"/>
        <v>18</v>
      </c>
      <c r="G32" s="16">
        <f t="shared" si="1"/>
        <v>29</v>
      </c>
    </row>
    <row r="33" spans="1:7" ht="36" customHeight="1" x14ac:dyDescent="0.2">
      <c r="A33" s="64" t="s">
        <v>139</v>
      </c>
      <c r="B33" s="28" t="s">
        <v>2</v>
      </c>
      <c r="C33" s="16">
        <v>17.5</v>
      </c>
      <c r="D33" s="31"/>
      <c r="E33" s="31"/>
      <c r="F33" s="31">
        <f t="shared" si="0"/>
        <v>17.5</v>
      </c>
      <c r="G33" s="16">
        <f t="shared" si="1"/>
        <v>30</v>
      </c>
    </row>
    <row r="34" spans="1:7" ht="36" customHeight="1" x14ac:dyDescent="0.2">
      <c r="A34" s="64" t="s">
        <v>136</v>
      </c>
      <c r="B34" s="28" t="s">
        <v>2</v>
      </c>
      <c r="C34" s="16">
        <v>16</v>
      </c>
      <c r="D34" s="31"/>
      <c r="E34" s="31"/>
      <c r="F34" s="31">
        <f t="shared" si="0"/>
        <v>16</v>
      </c>
      <c r="G34" s="16">
        <f t="shared" si="1"/>
        <v>31</v>
      </c>
    </row>
    <row r="35" spans="1:7" ht="36" customHeight="1" x14ac:dyDescent="0.2">
      <c r="A35" s="88" t="s">
        <v>140</v>
      </c>
      <c r="B35" s="26" t="s">
        <v>2</v>
      </c>
      <c r="C35" s="16">
        <v>16</v>
      </c>
      <c r="D35" s="31"/>
      <c r="E35" s="31"/>
      <c r="F35" s="31">
        <f t="shared" si="0"/>
        <v>16</v>
      </c>
      <c r="G35" s="16">
        <f t="shared" si="1"/>
        <v>31</v>
      </c>
    </row>
    <row r="36" spans="1:7" ht="36" customHeight="1" x14ac:dyDescent="0.2">
      <c r="A36" s="64" t="s">
        <v>111</v>
      </c>
      <c r="B36" s="26" t="s">
        <v>2</v>
      </c>
      <c r="C36" s="16">
        <v>16</v>
      </c>
      <c r="D36" s="31"/>
      <c r="E36" s="31"/>
      <c r="F36" s="31">
        <f t="shared" si="0"/>
        <v>16</v>
      </c>
      <c r="G36" s="16">
        <f t="shared" si="1"/>
        <v>31</v>
      </c>
    </row>
    <row r="37" spans="1:7" ht="36" customHeight="1" x14ac:dyDescent="0.2">
      <c r="A37" s="77" t="s">
        <v>187</v>
      </c>
      <c r="B37" s="28" t="s">
        <v>2</v>
      </c>
      <c r="C37" s="16">
        <v>6</v>
      </c>
      <c r="D37" s="31">
        <v>9</v>
      </c>
      <c r="E37" s="31"/>
      <c r="F37" s="31">
        <f t="shared" si="0"/>
        <v>15</v>
      </c>
      <c r="G37" s="16">
        <f t="shared" si="1"/>
        <v>34</v>
      </c>
    </row>
    <row r="38" spans="1:7" ht="36" customHeight="1" x14ac:dyDescent="0.2">
      <c r="A38" s="74" t="s">
        <v>124</v>
      </c>
      <c r="B38" s="28" t="s">
        <v>2</v>
      </c>
      <c r="C38" s="16">
        <v>13</v>
      </c>
      <c r="D38" s="31"/>
      <c r="E38" s="31"/>
      <c r="F38" s="31">
        <f t="shared" si="0"/>
        <v>13</v>
      </c>
      <c r="G38" s="16">
        <f t="shared" si="1"/>
        <v>35</v>
      </c>
    </row>
    <row r="39" spans="1:7" ht="36" customHeight="1" x14ac:dyDescent="0.2">
      <c r="A39" s="74" t="s">
        <v>158</v>
      </c>
      <c r="B39" s="28" t="s">
        <v>2</v>
      </c>
      <c r="C39" s="16">
        <v>12.5</v>
      </c>
      <c r="D39" s="31"/>
      <c r="E39" s="31"/>
      <c r="F39" s="31">
        <f t="shared" si="0"/>
        <v>12.5</v>
      </c>
      <c r="G39" s="16">
        <f t="shared" si="1"/>
        <v>36</v>
      </c>
    </row>
    <row r="40" spans="1:7" ht="36" customHeight="1" x14ac:dyDescent="0.2">
      <c r="A40" s="74" t="s">
        <v>127</v>
      </c>
      <c r="B40" s="26" t="s">
        <v>2</v>
      </c>
      <c r="C40" s="16">
        <v>7</v>
      </c>
      <c r="D40" s="31">
        <v>5</v>
      </c>
      <c r="E40" s="31"/>
      <c r="F40" s="31">
        <f t="shared" si="0"/>
        <v>12</v>
      </c>
      <c r="G40" s="16">
        <f t="shared" si="1"/>
        <v>37</v>
      </c>
    </row>
    <row r="41" spans="1:7" ht="36" customHeight="1" x14ac:dyDescent="0.2">
      <c r="A41" s="74" t="s">
        <v>126</v>
      </c>
      <c r="B41" s="26" t="s">
        <v>2</v>
      </c>
      <c r="C41" s="16">
        <v>10.5</v>
      </c>
      <c r="D41" s="31"/>
      <c r="E41" s="31"/>
      <c r="F41" s="31">
        <f t="shared" si="0"/>
        <v>10.5</v>
      </c>
      <c r="G41" s="16">
        <f t="shared" si="1"/>
        <v>38</v>
      </c>
    </row>
    <row r="42" spans="1:7" ht="36" customHeight="1" x14ac:dyDescent="0.2">
      <c r="A42" s="74" t="s">
        <v>65</v>
      </c>
      <c r="B42" s="26" t="s">
        <v>2</v>
      </c>
      <c r="C42" s="16">
        <v>9</v>
      </c>
      <c r="D42" s="31"/>
      <c r="E42" s="31"/>
      <c r="F42" s="31">
        <f t="shared" si="0"/>
        <v>9</v>
      </c>
      <c r="G42" s="16">
        <f t="shared" si="1"/>
        <v>39</v>
      </c>
    </row>
    <row r="43" spans="1:7" ht="36" customHeight="1" x14ac:dyDescent="0.2">
      <c r="A43" s="77" t="s">
        <v>53</v>
      </c>
      <c r="B43" s="26" t="s">
        <v>2</v>
      </c>
      <c r="C43" s="16">
        <v>8</v>
      </c>
      <c r="D43" s="31"/>
      <c r="E43" s="31"/>
      <c r="F43" s="31">
        <f t="shared" si="0"/>
        <v>8</v>
      </c>
      <c r="G43" s="16">
        <f t="shared" si="1"/>
        <v>40</v>
      </c>
    </row>
    <row r="44" spans="1:7" ht="36" customHeight="1" x14ac:dyDescent="0.2">
      <c r="A44" s="74" t="s">
        <v>128</v>
      </c>
      <c r="B44" s="26" t="s">
        <v>2</v>
      </c>
      <c r="C44" s="27">
        <v>6</v>
      </c>
      <c r="D44" s="31"/>
      <c r="E44" s="31"/>
      <c r="F44" s="31">
        <f t="shared" si="0"/>
        <v>6</v>
      </c>
      <c r="G44" s="16">
        <f t="shared" si="1"/>
        <v>41</v>
      </c>
    </row>
    <row r="45" spans="1:7" ht="36" customHeight="1" x14ac:dyDescent="0.2">
      <c r="A45" s="74" t="s">
        <v>129</v>
      </c>
      <c r="B45" s="26" t="s">
        <v>2</v>
      </c>
      <c r="C45" s="16">
        <v>5</v>
      </c>
      <c r="D45" s="31"/>
      <c r="E45" s="31"/>
      <c r="F45" s="31">
        <f t="shared" si="0"/>
        <v>5</v>
      </c>
      <c r="G45" s="16">
        <f t="shared" si="1"/>
        <v>42</v>
      </c>
    </row>
    <row r="46" spans="1:7" ht="36" customHeight="1" x14ac:dyDescent="0.2">
      <c r="A46" s="69" t="s">
        <v>172</v>
      </c>
      <c r="B46" s="26" t="s">
        <v>2</v>
      </c>
      <c r="C46" s="16">
        <v>5</v>
      </c>
      <c r="D46" s="31"/>
      <c r="E46" s="31"/>
      <c r="F46" s="31">
        <f t="shared" si="0"/>
        <v>5</v>
      </c>
      <c r="G46" s="16">
        <f t="shared" si="1"/>
        <v>42</v>
      </c>
    </row>
    <row r="47" spans="1:7" ht="36" customHeight="1" x14ac:dyDescent="0.2">
      <c r="A47" s="84" t="s">
        <v>174</v>
      </c>
      <c r="B47" s="26" t="s">
        <v>2</v>
      </c>
      <c r="C47" s="16">
        <v>3.5</v>
      </c>
      <c r="D47" s="31"/>
      <c r="E47" s="31"/>
      <c r="F47" s="31">
        <f t="shared" si="0"/>
        <v>3.5</v>
      </c>
      <c r="G47" s="16">
        <f t="shared" si="1"/>
        <v>44</v>
      </c>
    </row>
  </sheetData>
  <autoFilter ref="A3:G46" xr:uid="{00000000-0009-0000-0000-000004000000}">
    <sortState xmlns:xlrd2="http://schemas.microsoft.com/office/spreadsheetml/2017/richdata2" ref="A4:G47">
      <sortCondition ref="G3:G46"/>
    </sortState>
  </autoFilter>
  <mergeCells count="1">
    <mergeCell ref="A1:G2"/>
  </mergeCells>
  <printOptions horizontalCentered="1"/>
  <pageMargins left="0" right="0" top="0" bottom="0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BreakPreview" topLeftCell="A22" zoomScale="120" zoomScaleNormal="70" zoomScaleSheetLayoutView="120" workbookViewId="0">
      <selection activeCell="A28" sqref="A28"/>
    </sheetView>
  </sheetViews>
  <sheetFormatPr defaultRowHeight="12.75" x14ac:dyDescent="0.2"/>
  <cols>
    <col min="1" max="1" width="48.85546875" style="76" customWidth="1"/>
    <col min="2" max="8" width="7.7109375" style="38" customWidth="1"/>
    <col min="9" max="10" width="7.7109375" customWidth="1"/>
  </cols>
  <sheetData>
    <row r="1" spans="1:8" ht="20.25" x14ac:dyDescent="0.2">
      <c r="A1" s="109" t="s">
        <v>83</v>
      </c>
      <c r="B1" s="110"/>
      <c r="C1" s="110"/>
      <c r="D1" s="110"/>
      <c r="E1" s="110"/>
      <c r="F1" s="110"/>
      <c r="G1" s="110"/>
      <c r="H1" s="111"/>
    </row>
    <row r="2" spans="1:8" ht="33" customHeight="1" x14ac:dyDescent="0.2">
      <c r="A2" s="32" t="s">
        <v>0</v>
      </c>
      <c r="B2" s="13" t="s">
        <v>2</v>
      </c>
      <c r="C2" s="53" t="s">
        <v>6</v>
      </c>
      <c r="D2" s="13" t="s">
        <v>82</v>
      </c>
      <c r="E2" s="54" t="s">
        <v>84</v>
      </c>
      <c r="F2" s="39" t="s">
        <v>114</v>
      </c>
      <c r="G2" s="13" t="s">
        <v>75</v>
      </c>
      <c r="H2" s="13" t="s">
        <v>1</v>
      </c>
    </row>
    <row r="3" spans="1:8" ht="22.5" customHeight="1" x14ac:dyDescent="0.2">
      <c r="A3" s="80" t="s">
        <v>59</v>
      </c>
      <c r="B3" s="16" t="s">
        <v>2</v>
      </c>
      <c r="C3" s="16">
        <v>204</v>
      </c>
      <c r="D3" s="16">
        <v>75</v>
      </c>
      <c r="E3" s="31">
        <v>34</v>
      </c>
      <c r="F3" s="16">
        <v>65</v>
      </c>
      <c r="G3" s="16">
        <f t="shared" ref="G3:G31" si="0">SUM(C3,D3:F3)</f>
        <v>378</v>
      </c>
      <c r="H3" s="16">
        <f t="shared" ref="H3:H31" si="1">RANK(G3,$G$3:$G$31,0)</f>
        <v>1</v>
      </c>
    </row>
    <row r="4" spans="1:8" ht="22.5" customHeight="1" x14ac:dyDescent="0.2">
      <c r="A4" s="20" t="s">
        <v>56</v>
      </c>
      <c r="B4" s="16" t="s">
        <v>2</v>
      </c>
      <c r="C4" s="16">
        <v>135.5</v>
      </c>
      <c r="D4" s="16">
        <v>65</v>
      </c>
      <c r="E4" s="31">
        <v>46</v>
      </c>
      <c r="F4" s="16">
        <v>55</v>
      </c>
      <c r="G4" s="16">
        <f t="shared" si="0"/>
        <v>301.5</v>
      </c>
      <c r="H4" s="16">
        <f t="shared" si="1"/>
        <v>2</v>
      </c>
    </row>
    <row r="5" spans="1:8" ht="22.5" customHeight="1" x14ac:dyDescent="0.2">
      <c r="A5" s="20" t="s">
        <v>62</v>
      </c>
      <c r="B5" s="16" t="s">
        <v>2</v>
      </c>
      <c r="C5" s="16">
        <v>102.5</v>
      </c>
      <c r="D5" s="16">
        <v>43</v>
      </c>
      <c r="E5" s="31">
        <v>17</v>
      </c>
      <c r="F5" s="31">
        <v>23</v>
      </c>
      <c r="G5" s="16">
        <f t="shared" si="0"/>
        <v>185.5</v>
      </c>
      <c r="H5" s="16">
        <f t="shared" si="1"/>
        <v>3</v>
      </c>
    </row>
    <row r="6" spans="1:8" ht="22.5" customHeight="1" x14ac:dyDescent="0.2">
      <c r="A6" s="20" t="s">
        <v>58</v>
      </c>
      <c r="B6" s="16" t="s">
        <v>2</v>
      </c>
      <c r="C6" s="16">
        <v>83</v>
      </c>
      <c r="D6" s="16">
        <v>46</v>
      </c>
      <c r="E6" s="31">
        <v>29</v>
      </c>
      <c r="F6" s="31">
        <v>15</v>
      </c>
      <c r="G6" s="16">
        <f t="shared" si="0"/>
        <v>173</v>
      </c>
      <c r="H6" s="16">
        <f t="shared" si="1"/>
        <v>4</v>
      </c>
    </row>
    <row r="7" spans="1:8" ht="22.5" customHeight="1" x14ac:dyDescent="0.2">
      <c r="A7" s="20" t="s">
        <v>117</v>
      </c>
      <c r="B7" s="16" t="s">
        <v>2</v>
      </c>
      <c r="C7" s="16">
        <v>78.5</v>
      </c>
      <c r="D7" s="16">
        <v>50</v>
      </c>
      <c r="E7" s="31">
        <v>23</v>
      </c>
      <c r="F7" s="31">
        <v>17</v>
      </c>
      <c r="G7" s="16">
        <f t="shared" si="0"/>
        <v>168.5</v>
      </c>
      <c r="H7" s="16">
        <f t="shared" si="1"/>
        <v>5</v>
      </c>
    </row>
    <row r="8" spans="1:8" ht="22.5" customHeight="1" x14ac:dyDescent="0.2">
      <c r="A8" s="20" t="s">
        <v>60</v>
      </c>
      <c r="B8" s="16" t="s">
        <v>2</v>
      </c>
      <c r="C8" s="27">
        <v>56</v>
      </c>
      <c r="D8" s="16">
        <v>37</v>
      </c>
      <c r="E8" s="31">
        <v>50</v>
      </c>
      <c r="F8" s="31">
        <v>19</v>
      </c>
      <c r="G8" s="16">
        <f t="shared" si="0"/>
        <v>162</v>
      </c>
      <c r="H8" s="16">
        <f t="shared" si="1"/>
        <v>6</v>
      </c>
    </row>
    <row r="9" spans="1:8" ht="22.5" customHeight="1" x14ac:dyDescent="0.2">
      <c r="A9" s="20" t="s">
        <v>52</v>
      </c>
      <c r="B9" s="16" t="s">
        <v>2</v>
      </c>
      <c r="C9" s="16">
        <v>22.5</v>
      </c>
      <c r="D9" s="16">
        <v>55</v>
      </c>
      <c r="E9" s="31">
        <v>40</v>
      </c>
      <c r="F9" s="16">
        <v>37</v>
      </c>
      <c r="G9" s="16">
        <f t="shared" si="0"/>
        <v>154.5</v>
      </c>
      <c r="H9" s="16">
        <f t="shared" si="1"/>
        <v>7</v>
      </c>
    </row>
    <row r="10" spans="1:8" ht="22.5" customHeight="1" x14ac:dyDescent="0.2">
      <c r="A10" s="20" t="s">
        <v>120</v>
      </c>
      <c r="B10" s="16" t="s">
        <v>2</v>
      </c>
      <c r="C10" s="31">
        <v>40</v>
      </c>
      <c r="D10" s="16">
        <v>31</v>
      </c>
      <c r="E10" s="31">
        <v>19</v>
      </c>
      <c r="F10" s="31">
        <v>27</v>
      </c>
      <c r="G10" s="16">
        <f t="shared" si="0"/>
        <v>117</v>
      </c>
      <c r="H10" s="16">
        <f t="shared" si="1"/>
        <v>8</v>
      </c>
    </row>
    <row r="11" spans="1:8" ht="22.5" customHeight="1" x14ac:dyDescent="0.2">
      <c r="A11" s="21" t="s">
        <v>121</v>
      </c>
      <c r="B11" s="16" t="s">
        <v>2</v>
      </c>
      <c r="C11" s="16">
        <v>16</v>
      </c>
      <c r="D11" s="16">
        <v>40</v>
      </c>
      <c r="E11" s="25">
        <v>15</v>
      </c>
      <c r="F11" s="25">
        <v>40</v>
      </c>
      <c r="G11" s="16">
        <f t="shared" si="0"/>
        <v>111</v>
      </c>
      <c r="H11" s="16">
        <f t="shared" si="1"/>
        <v>9</v>
      </c>
    </row>
    <row r="12" spans="1:8" ht="22.5" customHeight="1" x14ac:dyDescent="0.2">
      <c r="A12" s="20" t="s">
        <v>64</v>
      </c>
      <c r="B12" s="16" t="s">
        <v>2</v>
      </c>
      <c r="C12" s="16">
        <v>70.5</v>
      </c>
      <c r="D12" s="16">
        <v>27</v>
      </c>
      <c r="E12" s="16">
        <v>11</v>
      </c>
      <c r="F12" s="16"/>
      <c r="G12" s="16">
        <f t="shared" si="0"/>
        <v>108.5</v>
      </c>
      <c r="H12" s="16">
        <f t="shared" si="1"/>
        <v>10</v>
      </c>
    </row>
    <row r="13" spans="1:8" ht="22.5" customHeight="1" x14ac:dyDescent="0.2">
      <c r="A13" s="20" t="s">
        <v>67</v>
      </c>
      <c r="B13" s="16" t="s">
        <v>2</v>
      </c>
      <c r="C13" s="16">
        <v>55</v>
      </c>
      <c r="D13" s="16">
        <v>25</v>
      </c>
      <c r="E13" s="31">
        <v>10</v>
      </c>
      <c r="F13" s="31">
        <v>13</v>
      </c>
      <c r="G13" s="16">
        <f t="shared" si="0"/>
        <v>103</v>
      </c>
      <c r="H13" s="16">
        <f t="shared" si="1"/>
        <v>11</v>
      </c>
    </row>
    <row r="14" spans="1:8" ht="22.5" customHeight="1" x14ac:dyDescent="0.2">
      <c r="A14" s="64" t="s">
        <v>113</v>
      </c>
      <c r="B14" s="16" t="s">
        <v>2</v>
      </c>
      <c r="C14" s="16">
        <v>67</v>
      </c>
      <c r="D14" s="16">
        <v>18</v>
      </c>
      <c r="E14" s="31">
        <v>8</v>
      </c>
      <c r="F14" s="31">
        <v>10</v>
      </c>
      <c r="G14" s="16">
        <f t="shared" si="0"/>
        <v>103</v>
      </c>
      <c r="H14" s="16">
        <f t="shared" si="1"/>
        <v>11</v>
      </c>
    </row>
    <row r="15" spans="1:8" ht="22.5" customHeight="1" x14ac:dyDescent="0.2">
      <c r="A15" s="20" t="s">
        <v>103</v>
      </c>
      <c r="B15" s="16" t="s">
        <v>2</v>
      </c>
      <c r="C15" s="16">
        <v>23</v>
      </c>
      <c r="D15" s="16">
        <v>29</v>
      </c>
      <c r="E15" s="31">
        <v>7</v>
      </c>
      <c r="F15" s="31">
        <v>11</v>
      </c>
      <c r="G15" s="16">
        <f t="shared" si="0"/>
        <v>70</v>
      </c>
      <c r="H15" s="16">
        <f t="shared" si="1"/>
        <v>13</v>
      </c>
    </row>
    <row r="16" spans="1:8" ht="22.5" customHeight="1" x14ac:dyDescent="0.2">
      <c r="A16" s="69" t="s">
        <v>173</v>
      </c>
      <c r="B16" s="16" t="s">
        <v>2</v>
      </c>
      <c r="C16" s="16">
        <v>17.5</v>
      </c>
      <c r="D16" s="16">
        <v>23</v>
      </c>
      <c r="E16" s="16">
        <v>6</v>
      </c>
      <c r="F16" s="16"/>
      <c r="G16" s="16">
        <f t="shared" si="0"/>
        <v>46.5</v>
      </c>
      <c r="H16" s="16">
        <f t="shared" si="1"/>
        <v>14</v>
      </c>
    </row>
    <row r="17" spans="1:8" ht="22.5" customHeight="1" x14ac:dyDescent="0.2">
      <c r="A17" s="84" t="s">
        <v>126</v>
      </c>
      <c r="B17" s="16" t="s">
        <v>2</v>
      </c>
      <c r="C17" s="16">
        <v>10.5</v>
      </c>
      <c r="D17" s="16">
        <v>34</v>
      </c>
      <c r="E17" s="31"/>
      <c r="F17" s="16"/>
      <c r="G17" s="16">
        <f t="shared" si="0"/>
        <v>44.5</v>
      </c>
      <c r="H17" s="16">
        <f t="shared" si="1"/>
        <v>15</v>
      </c>
    </row>
    <row r="18" spans="1:8" ht="22.5" customHeight="1" x14ac:dyDescent="0.2">
      <c r="A18" s="20" t="s">
        <v>79</v>
      </c>
      <c r="B18" s="16" t="s">
        <v>2</v>
      </c>
      <c r="C18" s="16">
        <v>24</v>
      </c>
      <c r="D18" s="16">
        <v>19</v>
      </c>
      <c r="E18" s="16"/>
      <c r="F18" s="16"/>
      <c r="G18" s="16">
        <f t="shared" si="0"/>
        <v>43</v>
      </c>
      <c r="H18" s="16">
        <f t="shared" si="1"/>
        <v>16</v>
      </c>
    </row>
    <row r="19" spans="1:8" ht="22.5" customHeight="1" x14ac:dyDescent="0.2">
      <c r="A19" s="88" t="s">
        <v>141</v>
      </c>
      <c r="B19" s="16" t="s">
        <v>2</v>
      </c>
      <c r="C19" s="16">
        <v>18</v>
      </c>
      <c r="D19" s="16">
        <v>11</v>
      </c>
      <c r="E19" s="16">
        <v>10</v>
      </c>
      <c r="F19" s="16"/>
      <c r="G19" s="16">
        <f t="shared" si="0"/>
        <v>39</v>
      </c>
      <c r="H19" s="16">
        <f t="shared" si="1"/>
        <v>17</v>
      </c>
    </row>
    <row r="20" spans="1:8" ht="22.5" customHeight="1" x14ac:dyDescent="0.2">
      <c r="A20" s="69" t="s">
        <v>174</v>
      </c>
      <c r="B20" s="16" t="s">
        <v>2</v>
      </c>
      <c r="C20" s="16">
        <v>7.5</v>
      </c>
      <c r="D20" s="16">
        <v>23</v>
      </c>
      <c r="E20" s="16"/>
      <c r="F20" s="16"/>
      <c r="G20" s="16">
        <f t="shared" si="0"/>
        <v>30.5</v>
      </c>
      <c r="H20" s="16">
        <f t="shared" si="1"/>
        <v>18</v>
      </c>
    </row>
    <row r="21" spans="1:8" ht="22.5" customHeight="1" x14ac:dyDescent="0.2">
      <c r="A21" s="64" t="s">
        <v>187</v>
      </c>
      <c r="B21" s="16" t="s">
        <v>2</v>
      </c>
      <c r="C21" s="16">
        <v>6</v>
      </c>
      <c r="D21" s="16">
        <v>13</v>
      </c>
      <c r="E21" s="16">
        <v>9</v>
      </c>
      <c r="F21" s="16"/>
      <c r="G21" s="16">
        <f t="shared" si="0"/>
        <v>28</v>
      </c>
      <c r="H21" s="16">
        <f t="shared" si="1"/>
        <v>19</v>
      </c>
    </row>
    <row r="22" spans="1:8" ht="22.5" customHeight="1" x14ac:dyDescent="0.2">
      <c r="A22" s="20" t="s">
        <v>68</v>
      </c>
      <c r="B22" s="16" t="s">
        <v>2</v>
      </c>
      <c r="C22" s="16">
        <v>17.5</v>
      </c>
      <c r="D22" s="16">
        <v>10</v>
      </c>
      <c r="E22" s="16"/>
      <c r="F22" s="16"/>
      <c r="G22" s="16">
        <f t="shared" si="0"/>
        <v>27.5</v>
      </c>
      <c r="H22" s="16">
        <f t="shared" si="1"/>
        <v>20</v>
      </c>
    </row>
    <row r="23" spans="1:8" ht="22.5" customHeight="1" x14ac:dyDescent="0.2">
      <c r="A23" s="20" t="s">
        <v>115</v>
      </c>
      <c r="B23" s="16" t="s">
        <v>2</v>
      </c>
      <c r="C23" s="16">
        <v>16</v>
      </c>
      <c r="D23" s="16">
        <v>8</v>
      </c>
      <c r="E23" s="16"/>
      <c r="F23" s="16"/>
      <c r="G23" s="16">
        <f t="shared" si="0"/>
        <v>24</v>
      </c>
      <c r="H23" s="16">
        <f t="shared" si="1"/>
        <v>21</v>
      </c>
    </row>
    <row r="24" spans="1:8" ht="22.5" customHeight="1" x14ac:dyDescent="0.2">
      <c r="A24" s="74" t="s">
        <v>172</v>
      </c>
      <c r="B24" s="16" t="s">
        <v>2</v>
      </c>
      <c r="C24" s="16">
        <v>5</v>
      </c>
      <c r="D24" s="16">
        <v>17</v>
      </c>
      <c r="E24" s="16"/>
      <c r="F24" s="16"/>
      <c r="G24" s="16">
        <f t="shared" si="0"/>
        <v>22</v>
      </c>
      <c r="H24" s="16">
        <f t="shared" si="1"/>
        <v>22</v>
      </c>
    </row>
    <row r="25" spans="1:8" ht="22.5" customHeight="1" x14ac:dyDescent="0.2">
      <c r="A25" s="74" t="s">
        <v>127</v>
      </c>
      <c r="B25" s="16" t="s">
        <v>2</v>
      </c>
      <c r="C25" s="27"/>
      <c r="D25" s="16">
        <v>9</v>
      </c>
      <c r="E25" s="16">
        <v>5</v>
      </c>
      <c r="F25" s="16"/>
      <c r="G25" s="16">
        <f t="shared" si="0"/>
        <v>14</v>
      </c>
      <c r="H25" s="16">
        <f t="shared" si="1"/>
        <v>23</v>
      </c>
    </row>
    <row r="26" spans="1:8" ht="22.5" customHeight="1" x14ac:dyDescent="0.2">
      <c r="A26" s="74" t="s">
        <v>158</v>
      </c>
      <c r="B26" s="16" t="s">
        <v>2</v>
      </c>
      <c r="C26" s="16">
        <v>12.5</v>
      </c>
      <c r="D26" s="16"/>
      <c r="E26" s="16"/>
      <c r="F26" s="16"/>
      <c r="G26" s="16">
        <f t="shared" si="0"/>
        <v>12.5</v>
      </c>
      <c r="H26" s="16">
        <f t="shared" si="1"/>
        <v>24</v>
      </c>
    </row>
    <row r="27" spans="1:8" ht="22.5" customHeight="1" x14ac:dyDescent="0.2">
      <c r="A27" s="74" t="s">
        <v>129</v>
      </c>
      <c r="B27" s="16" t="s">
        <v>2</v>
      </c>
      <c r="C27" s="16">
        <v>5</v>
      </c>
      <c r="D27" s="16">
        <v>7</v>
      </c>
      <c r="E27" s="16"/>
      <c r="F27" s="16"/>
      <c r="G27" s="16">
        <f t="shared" si="0"/>
        <v>12</v>
      </c>
      <c r="H27" s="16">
        <f t="shared" si="1"/>
        <v>25</v>
      </c>
    </row>
    <row r="28" spans="1:8" ht="22.5" customHeight="1" x14ac:dyDescent="0.2">
      <c r="A28" s="74" t="s">
        <v>193</v>
      </c>
      <c r="B28" s="16" t="s">
        <v>2</v>
      </c>
      <c r="C28" s="16">
        <v>6</v>
      </c>
      <c r="D28" s="16">
        <v>6</v>
      </c>
      <c r="E28" s="16"/>
      <c r="F28" s="16"/>
      <c r="G28" s="16">
        <f t="shared" si="0"/>
        <v>12</v>
      </c>
      <c r="H28" s="16">
        <f t="shared" si="1"/>
        <v>25</v>
      </c>
    </row>
    <row r="29" spans="1:8" ht="44.25" customHeight="1" x14ac:dyDescent="0.2">
      <c r="A29" s="20"/>
      <c r="B29" s="16"/>
      <c r="C29" s="16"/>
      <c r="D29" s="16"/>
      <c r="E29" s="16"/>
      <c r="F29" s="16"/>
      <c r="G29" s="16">
        <f t="shared" si="0"/>
        <v>0</v>
      </c>
      <c r="H29" s="16">
        <f t="shared" si="1"/>
        <v>27</v>
      </c>
    </row>
    <row r="30" spans="1:8" ht="44.25" customHeight="1" x14ac:dyDescent="0.2">
      <c r="A30" s="20"/>
      <c r="B30" s="16"/>
      <c r="C30" s="16"/>
      <c r="D30" s="16"/>
      <c r="E30" s="16"/>
      <c r="F30" s="16"/>
      <c r="G30" s="16">
        <f t="shared" si="0"/>
        <v>0</v>
      </c>
      <c r="H30" s="16">
        <f t="shared" si="1"/>
        <v>27</v>
      </c>
    </row>
    <row r="31" spans="1:8" ht="44.25" customHeight="1" x14ac:dyDescent="0.2">
      <c r="A31" s="75"/>
      <c r="B31" s="16"/>
      <c r="C31" s="16"/>
      <c r="D31" s="16"/>
      <c r="E31" s="16"/>
      <c r="F31" s="16"/>
      <c r="G31" s="16">
        <f t="shared" si="0"/>
        <v>0</v>
      </c>
      <c r="H31" s="16">
        <f t="shared" si="1"/>
        <v>27</v>
      </c>
    </row>
  </sheetData>
  <autoFilter ref="A2:H2" xr:uid="{00000000-0009-0000-0000-000005000000}">
    <sortState xmlns:xlrd2="http://schemas.microsoft.com/office/spreadsheetml/2017/richdata2" ref="A3:H31">
      <sortCondition ref="H2"/>
    </sortState>
  </autoFilter>
  <mergeCells count="1">
    <mergeCell ref="A1:H1"/>
  </mergeCells>
  <printOptions horizontalCentered="1"/>
  <pageMargins left="0" right="0" top="0" bottom="0" header="0.31496062992125984" footer="0.31496062992125984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8"/>
  <sheetViews>
    <sheetView view="pageBreakPreview" topLeftCell="A22" zoomScale="120" zoomScaleSheetLayoutView="120" workbookViewId="0">
      <selection activeCell="F29" sqref="F29"/>
    </sheetView>
  </sheetViews>
  <sheetFormatPr defaultRowHeight="12.75" x14ac:dyDescent="0.2"/>
  <cols>
    <col min="1" max="1" width="55.140625" style="52" customWidth="1"/>
    <col min="2" max="9" width="6.28515625" style="56" customWidth="1"/>
  </cols>
  <sheetData>
    <row r="1" spans="1:9" ht="19.5" customHeight="1" x14ac:dyDescent="0.2">
      <c r="A1" s="112" t="s">
        <v>86</v>
      </c>
      <c r="B1" s="113"/>
      <c r="C1" s="113"/>
      <c r="D1" s="113"/>
      <c r="E1" s="113"/>
      <c r="F1" s="113"/>
      <c r="G1" s="113"/>
      <c r="H1" s="113"/>
      <c r="I1" s="114"/>
    </row>
    <row r="2" spans="1:9" ht="33" customHeight="1" x14ac:dyDescent="0.2">
      <c r="A2" s="7" t="s">
        <v>0</v>
      </c>
      <c r="B2" s="51" t="s">
        <v>2</v>
      </c>
      <c r="C2" s="7" t="s">
        <v>6</v>
      </c>
      <c r="D2" s="7" t="s">
        <v>88</v>
      </c>
      <c r="E2" s="7" t="s">
        <v>87</v>
      </c>
      <c r="F2" s="7" t="s">
        <v>84</v>
      </c>
      <c r="G2" s="7" t="s">
        <v>116</v>
      </c>
      <c r="H2" s="51" t="s">
        <v>75</v>
      </c>
      <c r="I2" s="51" t="s">
        <v>1</v>
      </c>
    </row>
    <row r="3" spans="1:9" s="61" customFormat="1" ht="25.5" customHeight="1" x14ac:dyDescent="0.2">
      <c r="A3" s="10" t="s">
        <v>56</v>
      </c>
      <c r="B3" s="60" t="s">
        <v>2</v>
      </c>
      <c r="C3" s="31">
        <v>135.5</v>
      </c>
      <c r="D3" s="31">
        <v>75</v>
      </c>
      <c r="E3" s="31">
        <v>65</v>
      </c>
      <c r="F3" s="31">
        <v>46</v>
      </c>
      <c r="G3" s="31">
        <v>55</v>
      </c>
      <c r="H3" s="31">
        <f t="shared" ref="H3:H24" si="0">SUM(C3,D3:G3)</f>
        <v>376.5</v>
      </c>
      <c r="I3" s="31">
        <f t="shared" ref="I3:I24" si="1">RANK(H3,$H$3:$H$24,0)</f>
        <v>1</v>
      </c>
    </row>
    <row r="4" spans="1:9" s="61" customFormat="1" ht="25.5" customHeight="1" x14ac:dyDescent="0.2">
      <c r="A4" s="10" t="s">
        <v>58</v>
      </c>
      <c r="B4" s="60" t="s">
        <v>2</v>
      </c>
      <c r="C4" s="27">
        <v>83</v>
      </c>
      <c r="D4" s="31">
        <v>55</v>
      </c>
      <c r="E4" s="31">
        <v>46</v>
      </c>
      <c r="F4" s="31">
        <v>29</v>
      </c>
      <c r="G4" s="31">
        <v>15</v>
      </c>
      <c r="H4" s="31">
        <f t="shared" si="0"/>
        <v>228</v>
      </c>
      <c r="I4" s="31">
        <f t="shared" si="1"/>
        <v>2</v>
      </c>
    </row>
    <row r="5" spans="1:9" s="61" customFormat="1" ht="25.5" customHeight="1" x14ac:dyDescent="0.2">
      <c r="A5" s="10" t="s">
        <v>60</v>
      </c>
      <c r="B5" s="60" t="s">
        <v>2</v>
      </c>
      <c r="C5" s="27">
        <v>56</v>
      </c>
      <c r="D5" s="31">
        <v>65</v>
      </c>
      <c r="E5" s="31">
        <v>37</v>
      </c>
      <c r="F5" s="31">
        <v>50</v>
      </c>
      <c r="G5" s="31">
        <v>19</v>
      </c>
      <c r="H5" s="31">
        <f t="shared" si="0"/>
        <v>227</v>
      </c>
      <c r="I5" s="31">
        <f t="shared" si="1"/>
        <v>3</v>
      </c>
    </row>
    <row r="6" spans="1:9" s="61" customFormat="1" ht="32.25" customHeight="1" x14ac:dyDescent="0.2">
      <c r="A6" s="10" t="s">
        <v>120</v>
      </c>
      <c r="B6" s="60" t="s">
        <v>2</v>
      </c>
      <c r="C6" s="31">
        <v>40</v>
      </c>
      <c r="D6" s="31">
        <v>46</v>
      </c>
      <c r="E6" s="31">
        <v>31</v>
      </c>
      <c r="F6" s="31">
        <v>19</v>
      </c>
      <c r="G6" s="31">
        <v>27</v>
      </c>
      <c r="H6" s="31">
        <f t="shared" si="0"/>
        <v>163</v>
      </c>
      <c r="I6" s="31">
        <f t="shared" si="1"/>
        <v>4</v>
      </c>
    </row>
    <row r="7" spans="1:9" s="61" customFormat="1" ht="25.5" customHeight="1" x14ac:dyDescent="0.2">
      <c r="A7" s="98" t="s">
        <v>118</v>
      </c>
      <c r="B7" s="60" t="s">
        <v>2</v>
      </c>
      <c r="C7" s="31">
        <v>16</v>
      </c>
      <c r="D7" s="31">
        <v>50</v>
      </c>
      <c r="E7" s="31">
        <v>40</v>
      </c>
      <c r="F7" s="25">
        <v>15</v>
      </c>
      <c r="G7" s="25">
        <v>40</v>
      </c>
      <c r="H7" s="31">
        <f t="shared" si="0"/>
        <v>161</v>
      </c>
      <c r="I7" s="31">
        <f t="shared" si="1"/>
        <v>5</v>
      </c>
    </row>
    <row r="8" spans="1:9" s="61" customFormat="1" ht="25.5" customHeight="1" x14ac:dyDescent="0.2">
      <c r="A8" s="10" t="s">
        <v>67</v>
      </c>
      <c r="B8" s="60" t="s">
        <v>2</v>
      </c>
      <c r="C8" s="31">
        <v>55</v>
      </c>
      <c r="D8" s="31">
        <v>40</v>
      </c>
      <c r="E8" s="31">
        <v>25</v>
      </c>
      <c r="F8" s="31">
        <v>10</v>
      </c>
      <c r="G8" s="31">
        <v>13</v>
      </c>
      <c r="H8" s="31">
        <f t="shared" si="0"/>
        <v>143</v>
      </c>
      <c r="I8" s="31">
        <f t="shared" si="1"/>
        <v>6</v>
      </c>
    </row>
    <row r="9" spans="1:9" s="61" customFormat="1" ht="25.5" customHeight="1" x14ac:dyDescent="0.2">
      <c r="A9" s="98" t="s">
        <v>64</v>
      </c>
      <c r="B9" s="60" t="s">
        <v>2</v>
      </c>
      <c r="C9" s="31">
        <v>70.5</v>
      </c>
      <c r="D9" s="31">
        <v>29</v>
      </c>
      <c r="E9" s="31">
        <v>27</v>
      </c>
      <c r="F9" s="31">
        <v>11</v>
      </c>
      <c r="G9" s="31"/>
      <c r="H9" s="31">
        <f t="shared" si="0"/>
        <v>137.5</v>
      </c>
      <c r="I9" s="31">
        <f t="shared" si="1"/>
        <v>7</v>
      </c>
    </row>
    <row r="10" spans="1:9" s="61" customFormat="1" ht="25.5" customHeight="1" x14ac:dyDescent="0.2">
      <c r="A10" s="74" t="s">
        <v>126</v>
      </c>
      <c r="B10" s="60" t="s">
        <v>2</v>
      </c>
      <c r="C10" s="31">
        <v>10.5</v>
      </c>
      <c r="D10" s="31">
        <v>43</v>
      </c>
      <c r="E10" s="31">
        <v>34</v>
      </c>
      <c r="F10" s="31"/>
      <c r="G10" s="31"/>
      <c r="H10" s="31">
        <f t="shared" si="0"/>
        <v>87.5</v>
      </c>
      <c r="I10" s="31">
        <f t="shared" si="1"/>
        <v>8</v>
      </c>
    </row>
    <row r="11" spans="1:9" s="61" customFormat="1" ht="25.5" customHeight="1" x14ac:dyDescent="0.2">
      <c r="A11" s="74" t="s">
        <v>203</v>
      </c>
      <c r="B11" s="60" t="s">
        <v>2</v>
      </c>
      <c r="C11" s="31">
        <v>17.5</v>
      </c>
      <c r="D11" s="31">
        <v>34</v>
      </c>
      <c r="E11" s="31">
        <v>23</v>
      </c>
      <c r="F11" s="31">
        <v>6</v>
      </c>
      <c r="G11" s="31"/>
      <c r="H11" s="31">
        <f t="shared" si="0"/>
        <v>80.5</v>
      </c>
      <c r="I11" s="31">
        <f t="shared" si="1"/>
        <v>9</v>
      </c>
    </row>
    <row r="12" spans="1:9" s="61" customFormat="1" ht="25.5" customHeight="1" x14ac:dyDescent="0.2">
      <c r="A12" s="10" t="s">
        <v>79</v>
      </c>
      <c r="B12" s="60" t="s">
        <v>2</v>
      </c>
      <c r="C12" s="31">
        <v>24</v>
      </c>
      <c r="D12" s="31">
        <v>25</v>
      </c>
      <c r="E12" s="31">
        <v>19</v>
      </c>
      <c r="F12" s="31"/>
      <c r="G12" s="31"/>
      <c r="H12" s="31">
        <f t="shared" si="0"/>
        <v>68</v>
      </c>
      <c r="I12" s="31">
        <f t="shared" si="1"/>
        <v>10</v>
      </c>
    </row>
    <row r="13" spans="1:9" s="61" customFormat="1" ht="25.5" customHeight="1" x14ac:dyDescent="0.2">
      <c r="A13" s="88" t="s">
        <v>205</v>
      </c>
      <c r="B13" s="60" t="s">
        <v>2</v>
      </c>
      <c r="C13" s="31">
        <v>18</v>
      </c>
      <c r="D13" s="31">
        <v>27</v>
      </c>
      <c r="E13" s="31">
        <v>11</v>
      </c>
      <c r="F13" s="31">
        <v>10</v>
      </c>
      <c r="G13" s="31"/>
      <c r="H13" s="31">
        <f t="shared" si="0"/>
        <v>66</v>
      </c>
      <c r="I13" s="31">
        <f t="shared" si="1"/>
        <v>11</v>
      </c>
    </row>
    <row r="14" spans="1:9" s="61" customFormat="1" ht="25.5" customHeight="1" x14ac:dyDescent="0.2">
      <c r="A14" s="69" t="s">
        <v>204</v>
      </c>
      <c r="B14" s="60" t="s">
        <v>2</v>
      </c>
      <c r="C14" s="31">
        <v>5</v>
      </c>
      <c r="D14" s="31">
        <v>31</v>
      </c>
      <c r="E14" s="31">
        <v>17</v>
      </c>
      <c r="F14" s="31"/>
      <c r="G14" s="31"/>
      <c r="H14" s="31">
        <f t="shared" si="0"/>
        <v>53</v>
      </c>
      <c r="I14" s="31">
        <f t="shared" si="1"/>
        <v>12</v>
      </c>
    </row>
    <row r="15" spans="1:9" s="61" customFormat="1" ht="25.5" customHeight="1" x14ac:dyDescent="0.2">
      <c r="A15" s="69" t="s">
        <v>174</v>
      </c>
      <c r="B15" s="60" t="s">
        <v>2</v>
      </c>
      <c r="C15" s="31">
        <v>7.5</v>
      </c>
      <c r="D15" s="31">
        <v>21</v>
      </c>
      <c r="E15" s="31">
        <v>23</v>
      </c>
      <c r="F15" s="31"/>
      <c r="G15" s="31"/>
      <c r="H15" s="31">
        <f t="shared" si="0"/>
        <v>51.5</v>
      </c>
      <c r="I15" s="31">
        <f t="shared" si="1"/>
        <v>13</v>
      </c>
    </row>
    <row r="16" spans="1:9" s="61" customFormat="1" ht="25.5" customHeight="1" x14ac:dyDescent="0.2">
      <c r="A16" s="10" t="s">
        <v>122</v>
      </c>
      <c r="B16" s="60" t="s">
        <v>2</v>
      </c>
      <c r="C16" s="31">
        <v>16</v>
      </c>
      <c r="D16" s="31">
        <v>19</v>
      </c>
      <c r="E16" s="31">
        <v>8</v>
      </c>
      <c r="F16" s="31"/>
      <c r="G16" s="31"/>
      <c r="H16" s="31">
        <f t="shared" si="0"/>
        <v>43</v>
      </c>
      <c r="I16" s="31">
        <f t="shared" si="1"/>
        <v>14</v>
      </c>
    </row>
    <row r="17" spans="1:9" s="61" customFormat="1" ht="25.5" customHeight="1" x14ac:dyDescent="0.2">
      <c r="A17" s="64" t="s">
        <v>202</v>
      </c>
      <c r="B17" s="60" t="s">
        <v>2</v>
      </c>
      <c r="C17" s="31"/>
      <c r="D17" s="31">
        <v>37</v>
      </c>
      <c r="E17" s="31"/>
      <c r="F17" s="31"/>
      <c r="G17" s="31"/>
      <c r="H17" s="31">
        <f t="shared" si="0"/>
        <v>37</v>
      </c>
      <c r="I17" s="31">
        <f t="shared" si="1"/>
        <v>15</v>
      </c>
    </row>
    <row r="18" spans="1:9" s="61" customFormat="1" ht="25.5" customHeight="1" x14ac:dyDescent="0.2">
      <c r="A18" s="69" t="s">
        <v>158</v>
      </c>
      <c r="B18" s="60" t="s">
        <v>2</v>
      </c>
      <c r="C18" s="31">
        <v>13.5</v>
      </c>
      <c r="D18" s="31">
        <v>23</v>
      </c>
      <c r="E18" s="31"/>
      <c r="F18" s="31"/>
      <c r="G18" s="31"/>
      <c r="H18" s="31">
        <f t="shared" si="0"/>
        <v>36.5</v>
      </c>
      <c r="I18" s="31">
        <f t="shared" si="1"/>
        <v>16</v>
      </c>
    </row>
    <row r="19" spans="1:9" s="61" customFormat="1" ht="25.5" customHeight="1" x14ac:dyDescent="0.2">
      <c r="A19" s="69" t="s">
        <v>193</v>
      </c>
      <c r="B19" s="60" t="s">
        <v>2</v>
      </c>
      <c r="C19" s="31">
        <v>6</v>
      </c>
      <c r="D19" s="31">
        <v>15</v>
      </c>
      <c r="E19" s="31">
        <v>6</v>
      </c>
      <c r="F19" s="31"/>
      <c r="G19" s="31"/>
      <c r="H19" s="31">
        <f t="shared" si="0"/>
        <v>27</v>
      </c>
      <c r="I19" s="31">
        <f t="shared" si="1"/>
        <v>17</v>
      </c>
    </row>
    <row r="20" spans="1:9" s="61" customFormat="1" ht="25.5" customHeight="1" x14ac:dyDescent="0.2">
      <c r="A20" s="69" t="s">
        <v>127</v>
      </c>
      <c r="B20" s="60" t="s">
        <v>2</v>
      </c>
      <c r="C20" s="31"/>
      <c r="D20" s="31">
        <v>9</v>
      </c>
      <c r="E20" s="31">
        <v>9</v>
      </c>
      <c r="F20" s="31">
        <v>5</v>
      </c>
      <c r="G20" s="31"/>
      <c r="H20" s="31">
        <f t="shared" si="0"/>
        <v>23</v>
      </c>
      <c r="I20" s="31">
        <f t="shared" si="1"/>
        <v>18</v>
      </c>
    </row>
    <row r="21" spans="1:9" s="61" customFormat="1" ht="25.5" customHeight="1" x14ac:dyDescent="0.2">
      <c r="A21" s="74" t="s">
        <v>129</v>
      </c>
      <c r="B21" s="60" t="s">
        <v>2</v>
      </c>
      <c r="C21" s="31">
        <v>5</v>
      </c>
      <c r="D21" s="31">
        <v>10</v>
      </c>
      <c r="E21" s="31">
        <v>7</v>
      </c>
      <c r="F21" s="31"/>
      <c r="G21" s="31"/>
      <c r="H21" s="31">
        <f t="shared" si="0"/>
        <v>22</v>
      </c>
      <c r="I21" s="31">
        <f t="shared" si="1"/>
        <v>19</v>
      </c>
    </row>
    <row r="22" spans="1:9" s="61" customFormat="1" ht="25.5" customHeight="1" x14ac:dyDescent="0.2">
      <c r="A22" s="10" t="s">
        <v>206</v>
      </c>
      <c r="B22" s="60" t="s">
        <v>2</v>
      </c>
      <c r="C22" s="31"/>
      <c r="D22" s="31">
        <v>17</v>
      </c>
      <c r="E22" s="31"/>
      <c r="F22" s="31"/>
      <c r="G22" s="31"/>
      <c r="H22" s="31">
        <f t="shared" si="0"/>
        <v>17</v>
      </c>
      <c r="I22" s="31">
        <f t="shared" si="1"/>
        <v>20</v>
      </c>
    </row>
    <row r="23" spans="1:9" ht="23.25" customHeight="1" x14ac:dyDescent="0.2">
      <c r="A23" s="99" t="s">
        <v>207</v>
      </c>
      <c r="B23" s="60" t="s">
        <v>2</v>
      </c>
      <c r="C23" s="31"/>
      <c r="D23" s="31">
        <v>13</v>
      </c>
      <c r="E23" s="31"/>
      <c r="F23" s="31"/>
      <c r="G23" s="31"/>
      <c r="H23" s="31">
        <f t="shared" si="0"/>
        <v>13</v>
      </c>
      <c r="I23" s="31">
        <f t="shared" si="1"/>
        <v>21</v>
      </c>
    </row>
    <row r="24" spans="1:9" ht="22.5" x14ac:dyDescent="0.2">
      <c r="A24" s="10" t="s">
        <v>208</v>
      </c>
      <c r="B24" s="60" t="s">
        <v>2</v>
      </c>
      <c r="C24" s="31"/>
      <c r="D24" s="31">
        <v>11</v>
      </c>
      <c r="E24" s="31"/>
      <c r="F24" s="31"/>
      <c r="G24" s="31"/>
      <c r="H24" s="31">
        <f t="shared" si="0"/>
        <v>11</v>
      </c>
      <c r="I24" s="31">
        <f t="shared" si="1"/>
        <v>22</v>
      </c>
    </row>
    <row r="25" spans="1:9" x14ac:dyDescent="0.2">
      <c r="A25"/>
      <c r="B25"/>
      <c r="C25"/>
      <c r="D25"/>
      <c r="E25"/>
      <c r="F25"/>
      <c r="G25"/>
      <c r="H25"/>
      <c r="I25"/>
    </row>
    <row r="26" spans="1:9" x14ac:dyDescent="0.2">
      <c r="A26"/>
      <c r="B26"/>
      <c r="C26"/>
      <c r="D26"/>
      <c r="E26"/>
      <c r="F26"/>
      <c r="G26"/>
      <c r="H26"/>
      <c r="I26"/>
    </row>
    <row r="27" spans="1:9" x14ac:dyDescent="0.2">
      <c r="A27"/>
      <c r="B27"/>
      <c r="C27"/>
      <c r="D27"/>
      <c r="E27"/>
      <c r="F27"/>
      <c r="G27"/>
      <c r="H27"/>
      <c r="I27"/>
    </row>
    <row r="28" spans="1:9" x14ac:dyDescent="0.2">
      <c r="A28"/>
      <c r="B28"/>
      <c r="C28"/>
      <c r="D28"/>
      <c r="E28"/>
      <c r="F28"/>
      <c r="G28"/>
      <c r="H28"/>
      <c r="I28"/>
    </row>
  </sheetData>
  <autoFilter ref="A2:I2" xr:uid="{00000000-0009-0000-0000-000006000000}">
    <sortState xmlns:xlrd2="http://schemas.microsoft.com/office/spreadsheetml/2017/richdata2" ref="A3:I24">
      <sortCondition ref="I2"/>
    </sortState>
  </autoFilter>
  <mergeCells count="1">
    <mergeCell ref="A1:I1"/>
  </mergeCells>
  <printOptions horizontalCentered="1"/>
  <pageMargins left="0" right="0" top="0" bottom="0" header="0.31496062992125984" footer="0.31496062992125984"/>
  <pageSetup paperSize="9" scale="9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09"/>
  <sheetViews>
    <sheetView view="pageBreakPreview" topLeftCell="A25" zoomScale="60" zoomScaleNormal="100" workbookViewId="0">
      <selection activeCell="AI13" sqref="AI13"/>
    </sheetView>
  </sheetViews>
  <sheetFormatPr defaultRowHeight="20.25" x14ac:dyDescent="0.2"/>
  <cols>
    <col min="1" max="1" width="47.85546875" customWidth="1"/>
    <col min="2" max="2" width="10.28515625" customWidth="1"/>
    <col min="3" max="4" width="8.7109375" customWidth="1"/>
    <col min="5" max="5" width="8.7109375" style="6" customWidth="1"/>
    <col min="6" max="6" width="8.7109375" style="12" customWidth="1"/>
    <col min="8" max="8" width="8.28515625" customWidth="1"/>
    <col min="11" max="11" width="8.7109375" customWidth="1"/>
  </cols>
  <sheetData>
    <row r="1" spans="1:6" ht="39" customHeight="1" x14ac:dyDescent="0.55000000000000004">
      <c r="A1" s="115" t="s">
        <v>144</v>
      </c>
      <c r="B1" s="115"/>
      <c r="C1" s="115"/>
      <c r="D1" s="115"/>
      <c r="E1" s="115"/>
      <c r="F1" s="115"/>
    </row>
    <row r="2" spans="1:6" ht="39" customHeight="1" x14ac:dyDescent="0.2">
      <c r="A2" s="22" t="s">
        <v>0</v>
      </c>
      <c r="B2" s="33" t="s">
        <v>72</v>
      </c>
      <c r="C2" s="23" t="s">
        <v>7</v>
      </c>
      <c r="D2" s="78" t="s">
        <v>147</v>
      </c>
      <c r="E2" s="23" t="s">
        <v>6</v>
      </c>
      <c r="F2" s="34" t="s">
        <v>3</v>
      </c>
    </row>
    <row r="3" spans="1:6" ht="39" customHeight="1" x14ac:dyDescent="0.2">
      <c r="A3" s="20" t="s">
        <v>106</v>
      </c>
      <c r="B3" s="9" t="s">
        <v>2</v>
      </c>
      <c r="C3" s="16">
        <v>200</v>
      </c>
      <c r="D3" s="16">
        <v>180</v>
      </c>
      <c r="E3" s="11">
        <f>SUM(Таблица55[[#This Row],[HS 85-109  1 этап]:[HS свыше 110           2 этап    ]])</f>
        <v>380</v>
      </c>
      <c r="F3" s="66">
        <f t="shared" ref="F3:F43" si="0">RANK(E3,$E$3:$E$43,0)</f>
        <v>1</v>
      </c>
    </row>
    <row r="4" spans="1:6" ht="39" customHeight="1" x14ac:dyDescent="0.2">
      <c r="A4" s="20" t="s">
        <v>21</v>
      </c>
      <c r="B4" s="9" t="s">
        <v>2</v>
      </c>
      <c r="C4" s="16">
        <v>150</v>
      </c>
      <c r="D4" s="16">
        <v>160</v>
      </c>
      <c r="E4" s="11">
        <f>SUM(Таблица55[[#This Row],[HS 85-109  1 этап]:[HS свыше 110           2 этап    ]])</f>
        <v>310</v>
      </c>
      <c r="F4" s="66">
        <f t="shared" si="0"/>
        <v>2</v>
      </c>
    </row>
    <row r="5" spans="1:6" ht="39" customHeight="1" x14ac:dyDescent="0.2">
      <c r="A5" s="65" t="s">
        <v>108</v>
      </c>
      <c r="B5" s="9" t="s">
        <v>2</v>
      </c>
      <c r="C5" s="16">
        <v>160</v>
      </c>
      <c r="D5" s="16">
        <v>140</v>
      </c>
      <c r="E5" s="11">
        <f>SUM(Таблица55[[#This Row],[HS 85-109  1 этап]:[HS свыше 110           2 этап    ]])</f>
        <v>300</v>
      </c>
      <c r="F5" s="66">
        <f t="shared" si="0"/>
        <v>3</v>
      </c>
    </row>
    <row r="6" spans="1:6" ht="39" customHeight="1" x14ac:dyDescent="0.2">
      <c r="A6" s="20" t="s">
        <v>145</v>
      </c>
      <c r="B6" s="9" t="s">
        <v>2</v>
      </c>
      <c r="C6" s="16">
        <v>100</v>
      </c>
      <c r="D6" s="16">
        <v>200</v>
      </c>
      <c r="E6" s="11">
        <f>SUM(Таблица55[[#This Row],[HS 85-109  1 этап]:[HS свыше 110           2 этап    ]])</f>
        <v>300</v>
      </c>
      <c r="F6" s="66">
        <f t="shared" si="0"/>
        <v>3</v>
      </c>
    </row>
    <row r="7" spans="1:6" ht="39" customHeight="1" x14ac:dyDescent="0.2">
      <c r="A7" s="64" t="s">
        <v>105</v>
      </c>
      <c r="B7" s="9" t="s">
        <v>2</v>
      </c>
      <c r="C7" s="16">
        <v>120</v>
      </c>
      <c r="D7" s="16">
        <v>150</v>
      </c>
      <c r="E7" s="11">
        <f>SUM(Таблица55[[#This Row],[HS 85-109  1 этап]:[HS свыше 110           2 этап    ]])</f>
        <v>270</v>
      </c>
      <c r="F7" s="66">
        <f t="shared" si="0"/>
        <v>5</v>
      </c>
    </row>
    <row r="8" spans="1:6" ht="39" customHeight="1" x14ac:dyDescent="0.2">
      <c r="A8" s="20" t="s">
        <v>27</v>
      </c>
      <c r="B8" s="9" t="s">
        <v>2</v>
      </c>
      <c r="C8" s="16">
        <v>180</v>
      </c>
      <c r="D8" s="16">
        <v>85</v>
      </c>
      <c r="E8" s="11">
        <f>SUM(Таблица55[[#This Row],[HS 85-109  1 этап]:[HS свыше 110           2 этап    ]])</f>
        <v>265</v>
      </c>
      <c r="F8" s="66">
        <f t="shared" si="0"/>
        <v>6</v>
      </c>
    </row>
    <row r="9" spans="1:6" ht="39" customHeight="1" x14ac:dyDescent="0.2">
      <c r="A9" s="20" t="s">
        <v>34</v>
      </c>
      <c r="B9" s="9" t="s">
        <v>2</v>
      </c>
      <c r="C9" s="16">
        <v>130</v>
      </c>
      <c r="D9" s="16">
        <v>130</v>
      </c>
      <c r="E9" s="11">
        <f>SUM(Таблица55[[#This Row],[HS 85-109  1 этап]:[HS свыше 110           2 этап    ]])</f>
        <v>260</v>
      </c>
      <c r="F9" s="66">
        <f t="shared" si="0"/>
        <v>7</v>
      </c>
    </row>
    <row r="10" spans="1:6" ht="39" customHeight="1" x14ac:dyDescent="0.2">
      <c r="A10" s="63" t="s">
        <v>92</v>
      </c>
      <c r="B10" s="9" t="s">
        <v>2</v>
      </c>
      <c r="C10" s="16">
        <v>140</v>
      </c>
      <c r="D10" s="16">
        <v>95</v>
      </c>
      <c r="E10" s="11">
        <f>SUM(Таблица55[[#This Row],[HS 85-109  1 этап]:[HS свыше 110           2 этап    ]])</f>
        <v>235</v>
      </c>
      <c r="F10" s="66">
        <f t="shared" si="0"/>
        <v>8</v>
      </c>
    </row>
    <row r="11" spans="1:6" ht="39" customHeight="1" x14ac:dyDescent="0.2">
      <c r="A11" s="20" t="s">
        <v>29</v>
      </c>
      <c r="B11" s="9" t="s">
        <v>2</v>
      </c>
      <c r="C11" s="16">
        <v>110</v>
      </c>
      <c r="D11" s="16">
        <v>120</v>
      </c>
      <c r="E11" s="11">
        <f>SUM(Таблица55[[#This Row],[HS 85-109  1 этап]:[HS свыше 110           2 этап    ]])</f>
        <v>230</v>
      </c>
      <c r="F11" s="66">
        <f t="shared" si="0"/>
        <v>9</v>
      </c>
    </row>
    <row r="12" spans="1:6" ht="39" customHeight="1" x14ac:dyDescent="0.2">
      <c r="A12" s="20" t="s">
        <v>13</v>
      </c>
      <c r="B12" s="9" t="s">
        <v>2</v>
      </c>
      <c r="C12" s="8">
        <v>90</v>
      </c>
      <c r="D12" s="16">
        <v>100</v>
      </c>
      <c r="E12" s="11">
        <f>SUM(Таблица55[[#This Row],[HS 85-109  1 этап]:[HS свыше 110           2 этап    ]])</f>
        <v>190</v>
      </c>
      <c r="F12" s="66">
        <f t="shared" si="0"/>
        <v>10</v>
      </c>
    </row>
    <row r="13" spans="1:6" ht="39" customHeight="1" x14ac:dyDescent="0.2">
      <c r="A13" s="20" t="s">
        <v>22</v>
      </c>
      <c r="B13" s="9" t="s">
        <v>2</v>
      </c>
      <c r="C13" s="16">
        <v>75</v>
      </c>
      <c r="D13" s="16">
        <v>110</v>
      </c>
      <c r="E13" s="11">
        <f>SUM(Таблица55[[#This Row],[HS 85-109  1 этап]:[HS свыше 110           2 этап    ]])</f>
        <v>185</v>
      </c>
      <c r="F13" s="66">
        <f t="shared" si="0"/>
        <v>11</v>
      </c>
    </row>
    <row r="14" spans="1:6" ht="39" customHeight="1" x14ac:dyDescent="0.2">
      <c r="A14" s="20" t="s">
        <v>157</v>
      </c>
      <c r="B14" s="9" t="s">
        <v>2</v>
      </c>
      <c r="C14" s="16">
        <v>95</v>
      </c>
      <c r="D14" s="16">
        <v>80</v>
      </c>
      <c r="E14" s="11">
        <f>SUM(Таблица55[[#This Row],[HS 85-109  1 этап]:[HS свыше 110           2 этап    ]])</f>
        <v>175</v>
      </c>
      <c r="F14" s="66">
        <f t="shared" si="0"/>
        <v>12</v>
      </c>
    </row>
    <row r="15" spans="1:6" ht="39" customHeight="1" x14ac:dyDescent="0.2">
      <c r="A15" s="20" t="s">
        <v>16</v>
      </c>
      <c r="B15" s="9" t="s">
        <v>2</v>
      </c>
      <c r="C15" s="16">
        <v>85</v>
      </c>
      <c r="D15" s="16">
        <v>90</v>
      </c>
      <c r="E15" s="11">
        <f>SUM(Таблица55[[#This Row],[HS 85-109  1 этап]:[HS свыше 110           2 этап    ]])</f>
        <v>175</v>
      </c>
      <c r="F15" s="66">
        <f t="shared" si="0"/>
        <v>12</v>
      </c>
    </row>
    <row r="16" spans="1:6" ht="39" customHeight="1" x14ac:dyDescent="0.2">
      <c r="A16" s="20" t="s">
        <v>14</v>
      </c>
      <c r="B16" s="9" t="s">
        <v>2</v>
      </c>
      <c r="C16" s="16">
        <v>80</v>
      </c>
      <c r="D16" s="16">
        <v>70</v>
      </c>
      <c r="E16" s="11">
        <f>SUM(Таблица55[[#This Row],[HS 85-109  1 этап]:[HS свыше 110           2 этап    ]])</f>
        <v>150</v>
      </c>
      <c r="F16" s="66">
        <f t="shared" si="0"/>
        <v>14</v>
      </c>
    </row>
    <row r="17" spans="1:6" ht="39" customHeight="1" x14ac:dyDescent="0.2">
      <c r="A17" s="20" t="s">
        <v>23</v>
      </c>
      <c r="B17" s="9" t="s">
        <v>2</v>
      </c>
      <c r="C17" s="16">
        <v>70</v>
      </c>
      <c r="D17" s="16">
        <v>75</v>
      </c>
      <c r="E17" s="11">
        <f>SUM(Таблица55[[#This Row],[HS 85-109  1 этап]:[HS свыше 110           2 этап    ]])</f>
        <v>145</v>
      </c>
      <c r="F17" s="66">
        <f t="shared" si="0"/>
        <v>15</v>
      </c>
    </row>
    <row r="18" spans="1:6" ht="39" customHeight="1" x14ac:dyDescent="0.2">
      <c r="A18" s="20" t="s">
        <v>26</v>
      </c>
      <c r="B18" s="9" t="s">
        <v>2</v>
      </c>
      <c r="C18" s="16">
        <v>66</v>
      </c>
      <c r="D18" s="16">
        <v>68</v>
      </c>
      <c r="E18" s="11">
        <f>SUM(Таблица55[[#This Row],[HS 85-109  1 этап]:[HS свыше 110           2 этап    ]])</f>
        <v>134</v>
      </c>
      <c r="F18" s="66">
        <f t="shared" si="0"/>
        <v>16</v>
      </c>
    </row>
    <row r="19" spans="1:6" ht="39" customHeight="1" x14ac:dyDescent="0.2">
      <c r="A19" s="20" t="s">
        <v>15</v>
      </c>
      <c r="B19" s="9" t="s">
        <v>2</v>
      </c>
      <c r="C19" s="16">
        <v>62</v>
      </c>
      <c r="D19" s="16">
        <v>66</v>
      </c>
      <c r="E19" s="11">
        <f>SUM(Таблица55[[#This Row],[HS 85-109  1 этап]:[HS свыше 110           2 этап    ]])</f>
        <v>128</v>
      </c>
      <c r="F19" s="66">
        <f t="shared" si="0"/>
        <v>17</v>
      </c>
    </row>
    <row r="20" spans="1:6" ht="39" customHeight="1" x14ac:dyDescent="0.2">
      <c r="A20" s="20" t="s">
        <v>25</v>
      </c>
      <c r="B20" s="9" t="s">
        <v>2</v>
      </c>
      <c r="C20" s="16">
        <v>68</v>
      </c>
      <c r="D20" s="16">
        <v>58</v>
      </c>
      <c r="E20" s="11">
        <f>SUM(Таблица55[[#This Row],[HS 85-109  1 этап]:[HS свыше 110           2 этап    ]])</f>
        <v>126</v>
      </c>
      <c r="F20" s="66">
        <f t="shared" si="0"/>
        <v>18</v>
      </c>
    </row>
    <row r="21" spans="1:6" ht="39" customHeight="1" x14ac:dyDescent="0.2">
      <c r="A21" s="20" t="s">
        <v>28</v>
      </c>
      <c r="B21" s="9" t="s">
        <v>2</v>
      </c>
      <c r="C21" s="16">
        <v>60</v>
      </c>
      <c r="D21" s="16">
        <v>64</v>
      </c>
      <c r="E21" s="11">
        <f>SUM(Таблица55[[#This Row],[HS 85-109  1 этап]:[HS свыше 110           2 этап    ]])</f>
        <v>124</v>
      </c>
      <c r="F21" s="66">
        <f t="shared" si="0"/>
        <v>19</v>
      </c>
    </row>
    <row r="22" spans="1:6" ht="39" customHeight="1" x14ac:dyDescent="0.2">
      <c r="A22" s="79" t="s">
        <v>19</v>
      </c>
      <c r="B22" s="9" t="s">
        <v>2</v>
      </c>
      <c r="C22" s="16">
        <v>58</v>
      </c>
      <c r="D22" s="16">
        <v>62</v>
      </c>
      <c r="E22" s="11">
        <f>SUM(Таблица55[[#This Row],[HS 85-109  1 этап]:[HS свыше 110           2 этап    ]])</f>
        <v>120</v>
      </c>
      <c r="F22" s="66">
        <f t="shared" si="0"/>
        <v>20</v>
      </c>
    </row>
    <row r="23" spans="1:6" ht="39" customHeight="1" x14ac:dyDescent="0.2">
      <c r="A23" s="20" t="s">
        <v>37</v>
      </c>
      <c r="B23" s="9" t="s">
        <v>2</v>
      </c>
      <c r="C23" s="16">
        <v>64</v>
      </c>
      <c r="D23" s="16">
        <v>50</v>
      </c>
      <c r="E23" s="11">
        <f>SUM(Таблица55[[#This Row],[HS 85-109  1 этап]:[HS свыше 110           2 этап    ]])</f>
        <v>114</v>
      </c>
      <c r="F23" s="66">
        <f t="shared" si="0"/>
        <v>21</v>
      </c>
    </row>
    <row r="24" spans="1:6" ht="39" customHeight="1" x14ac:dyDescent="0.2">
      <c r="A24" s="20" t="s">
        <v>132</v>
      </c>
      <c r="B24" s="9" t="s">
        <v>2</v>
      </c>
      <c r="C24" s="16">
        <v>54</v>
      </c>
      <c r="D24" s="16">
        <v>56</v>
      </c>
      <c r="E24" s="11">
        <f>SUM(B24:D24)</f>
        <v>110</v>
      </c>
      <c r="F24" s="66">
        <f t="shared" si="0"/>
        <v>22</v>
      </c>
    </row>
    <row r="25" spans="1:6" ht="39" customHeight="1" x14ac:dyDescent="0.2">
      <c r="A25" s="20" t="s">
        <v>133</v>
      </c>
      <c r="B25" s="9" t="s">
        <v>2</v>
      </c>
      <c r="C25" s="16">
        <v>56</v>
      </c>
      <c r="D25" s="16">
        <v>46</v>
      </c>
      <c r="E25" s="11">
        <f>SUM(Таблица55[[#This Row],[HS 85-109  1 этап]:[HS свыше 110           2 этап    ]])</f>
        <v>102</v>
      </c>
      <c r="F25" s="66">
        <f t="shared" si="0"/>
        <v>23</v>
      </c>
    </row>
    <row r="26" spans="1:6" ht="39" customHeight="1" x14ac:dyDescent="0.2">
      <c r="A26" s="20" t="s">
        <v>45</v>
      </c>
      <c r="B26" s="9" t="s">
        <v>2</v>
      </c>
      <c r="C26" s="16">
        <v>48</v>
      </c>
      <c r="D26" s="16">
        <v>54</v>
      </c>
      <c r="E26" s="11">
        <f>SUM(Таблица55[[#This Row],[HS 85-109  1 этап]:[HS свыше 110           2 этап    ]])</f>
        <v>102</v>
      </c>
      <c r="F26" s="66">
        <f t="shared" si="0"/>
        <v>23</v>
      </c>
    </row>
    <row r="27" spans="1:6" ht="39" customHeight="1" x14ac:dyDescent="0.2">
      <c r="A27" s="20" t="s">
        <v>20</v>
      </c>
      <c r="B27" s="9" t="s">
        <v>2</v>
      </c>
      <c r="C27" s="16">
        <v>44</v>
      </c>
      <c r="D27" s="16">
        <v>52</v>
      </c>
      <c r="E27" s="11">
        <f>SUM(Таблица55[[#This Row],[HS 85-109  1 этап]:[HS свыше 110           2 этап    ]])</f>
        <v>96</v>
      </c>
      <c r="F27" s="66">
        <f t="shared" si="0"/>
        <v>25</v>
      </c>
    </row>
    <row r="28" spans="1:6" ht="39" customHeight="1" x14ac:dyDescent="0.2">
      <c r="A28" s="20" t="s">
        <v>38</v>
      </c>
      <c r="B28" s="9" t="s">
        <v>2</v>
      </c>
      <c r="C28" s="16">
        <v>52</v>
      </c>
      <c r="D28" s="16">
        <v>40</v>
      </c>
      <c r="E28" s="11">
        <f>SUM(Таблица55[[#This Row],[HS 85-109  1 этап]:[HS свыше 110           2 этап    ]])</f>
        <v>92</v>
      </c>
      <c r="F28" s="66">
        <f t="shared" si="0"/>
        <v>26</v>
      </c>
    </row>
    <row r="29" spans="1:6" ht="39" customHeight="1" x14ac:dyDescent="0.2">
      <c r="A29" s="20" t="s">
        <v>146</v>
      </c>
      <c r="B29" s="9" t="s">
        <v>2</v>
      </c>
      <c r="C29" s="16">
        <v>32</v>
      </c>
      <c r="D29" s="16">
        <v>60</v>
      </c>
      <c r="E29" s="11">
        <f>SUM(B29:D29)</f>
        <v>92</v>
      </c>
      <c r="F29" s="66">
        <f t="shared" si="0"/>
        <v>26</v>
      </c>
    </row>
    <row r="30" spans="1:6" ht="39" customHeight="1" x14ac:dyDescent="0.2">
      <c r="A30" s="20" t="s">
        <v>46</v>
      </c>
      <c r="B30" s="9" t="s">
        <v>2</v>
      </c>
      <c r="C30" s="16">
        <v>42</v>
      </c>
      <c r="D30" s="16">
        <v>48</v>
      </c>
      <c r="E30" s="11">
        <f>SUM(Таблица55[[#This Row],[HS 85-109  1 этап]:[HS свыше 110           2 этап    ]])</f>
        <v>90</v>
      </c>
      <c r="F30" s="66">
        <f t="shared" si="0"/>
        <v>28</v>
      </c>
    </row>
    <row r="31" spans="1:6" ht="39" customHeight="1" x14ac:dyDescent="0.2">
      <c r="A31" s="20" t="s">
        <v>101</v>
      </c>
      <c r="B31" s="9" t="s">
        <v>2</v>
      </c>
      <c r="C31" s="16">
        <v>50</v>
      </c>
      <c r="D31" s="16">
        <v>32</v>
      </c>
      <c r="E31" s="11">
        <f>SUM(B31:D31)</f>
        <v>82</v>
      </c>
      <c r="F31" s="66">
        <f t="shared" si="0"/>
        <v>29</v>
      </c>
    </row>
    <row r="32" spans="1:6" ht="39" customHeight="1" x14ac:dyDescent="0.2">
      <c r="A32" s="20" t="s">
        <v>32</v>
      </c>
      <c r="B32" s="9" t="s">
        <v>2</v>
      </c>
      <c r="C32" s="16">
        <v>46</v>
      </c>
      <c r="D32" s="16">
        <v>36</v>
      </c>
      <c r="E32" s="11">
        <f>SUM(Таблица55[[#This Row],[HS 85-109  1 этап]:[HS свыше 110           2 этап    ]])</f>
        <v>82</v>
      </c>
      <c r="F32" s="66">
        <f t="shared" si="0"/>
        <v>29</v>
      </c>
    </row>
    <row r="33" spans="1:6" ht="39" customHeight="1" x14ac:dyDescent="0.2">
      <c r="A33" s="20" t="s">
        <v>17</v>
      </c>
      <c r="B33" s="9" t="s">
        <v>2</v>
      </c>
      <c r="C33" s="16">
        <v>40</v>
      </c>
      <c r="D33" s="16">
        <v>42</v>
      </c>
      <c r="E33" s="11">
        <f>SUM(Таблица55[[#This Row],[HS 85-109  1 этап]:[HS свыше 110           2 этап    ]])</f>
        <v>82</v>
      </c>
      <c r="F33" s="66">
        <f t="shared" si="0"/>
        <v>29</v>
      </c>
    </row>
    <row r="34" spans="1:6" ht="39" customHeight="1" x14ac:dyDescent="0.2">
      <c r="A34" s="20" t="s">
        <v>93</v>
      </c>
      <c r="B34" s="9" t="s">
        <v>2</v>
      </c>
      <c r="C34" s="16">
        <v>36</v>
      </c>
      <c r="D34" s="16">
        <v>44</v>
      </c>
      <c r="E34" s="11">
        <f>SUM(Таблица55[[#This Row],[HS 85-109  1 этап]:[HS свыше 110           2 этап    ]])</f>
        <v>80</v>
      </c>
      <c r="F34" s="66">
        <f t="shared" si="0"/>
        <v>32</v>
      </c>
    </row>
    <row r="35" spans="1:6" ht="39" customHeight="1" x14ac:dyDescent="0.2">
      <c r="A35" s="20" t="s">
        <v>109</v>
      </c>
      <c r="B35" s="9" t="s">
        <v>2</v>
      </c>
      <c r="C35" s="16">
        <v>38</v>
      </c>
      <c r="D35" s="16">
        <v>38</v>
      </c>
      <c r="E35" s="11">
        <f t="shared" ref="E35:E40" si="1">SUM(B35:D35)</f>
        <v>76</v>
      </c>
      <c r="F35" s="66">
        <f t="shared" si="0"/>
        <v>33</v>
      </c>
    </row>
    <row r="36" spans="1:6" ht="39" customHeight="1" x14ac:dyDescent="0.2">
      <c r="A36" s="20" t="s">
        <v>110</v>
      </c>
      <c r="B36" s="9" t="s">
        <v>2</v>
      </c>
      <c r="C36" s="16">
        <v>26</v>
      </c>
      <c r="D36" s="16">
        <v>34</v>
      </c>
      <c r="E36" s="11">
        <f t="shared" si="1"/>
        <v>60</v>
      </c>
      <c r="F36" s="66">
        <f t="shared" si="0"/>
        <v>34</v>
      </c>
    </row>
    <row r="37" spans="1:6" ht="39" customHeight="1" x14ac:dyDescent="0.2">
      <c r="A37" s="20" t="s">
        <v>148</v>
      </c>
      <c r="B37" s="9" t="s">
        <v>2</v>
      </c>
      <c r="C37" s="16">
        <v>30</v>
      </c>
      <c r="D37" s="16">
        <v>26</v>
      </c>
      <c r="E37" s="11">
        <f t="shared" si="1"/>
        <v>56</v>
      </c>
      <c r="F37" s="66">
        <f t="shared" si="0"/>
        <v>35</v>
      </c>
    </row>
    <row r="38" spans="1:6" ht="39" customHeight="1" x14ac:dyDescent="0.2">
      <c r="A38" s="20" t="s">
        <v>149</v>
      </c>
      <c r="B38" s="9" t="s">
        <v>2</v>
      </c>
      <c r="C38" s="16">
        <v>24</v>
      </c>
      <c r="D38" s="16">
        <v>14</v>
      </c>
      <c r="E38" s="11">
        <f t="shared" si="1"/>
        <v>38</v>
      </c>
      <c r="F38" s="66">
        <f t="shared" si="0"/>
        <v>36</v>
      </c>
    </row>
    <row r="39" spans="1:6" ht="39" customHeight="1" x14ac:dyDescent="0.2">
      <c r="A39" s="20" t="s">
        <v>150</v>
      </c>
      <c r="B39" s="9" t="s">
        <v>2</v>
      </c>
      <c r="C39" s="16">
        <v>16</v>
      </c>
      <c r="D39" s="16">
        <v>17</v>
      </c>
      <c r="E39" s="11">
        <f t="shared" si="1"/>
        <v>33</v>
      </c>
      <c r="F39" s="66">
        <f t="shared" si="0"/>
        <v>37</v>
      </c>
    </row>
    <row r="40" spans="1:6" ht="39" customHeight="1" x14ac:dyDescent="0.2">
      <c r="A40" s="20" t="s">
        <v>152</v>
      </c>
      <c r="B40" s="9" t="s">
        <v>2</v>
      </c>
      <c r="C40" s="16">
        <v>12</v>
      </c>
      <c r="D40" s="16">
        <v>19</v>
      </c>
      <c r="E40" s="11">
        <f t="shared" si="1"/>
        <v>31</v>
      </c>
      <c r="F40" s="66">
        <f t="shared" si="0"/>
        <v>38</v>
      </c>
    </row>
    <row r="41" spans="1:6" ht="39" customHeight="1" x14ac:dyDescent="0.2">
      <c r="A41" s="20" t="s">
        <v>41</v>
      </c>
      <c r="B41" s="9" t="s">
        <v>2</v>
      </c>
      <c r="C41" s="16"/>
      <c r="D41" s="16">
        <v>28</v>
      </c>
      <c r="E41" s="11">
        <f>SUM(Таблица55[[#This Row],[HS 85-109  1 этап]:[HS свыше 110           2 этап    ]])</f>
        <v>28</v>
      </c>
      <c r="F41" s="66">
        <f t="shared" si="0"/>
        <v>39</v>
      </c>
    </row>
    <row r="42" spans="1:6" ht="39" customHeight="1" x14ac:dyDescent="0.2">
      <c r="A42" s="20" t="s">
        <v>151</v>
      </c>
      <c r="B42" s="9" t="s">
        <v>2</v>
      </c>
      <c r="C42" s="16">
        <v>13</v>
      </c>
      <c r="D42" s="16">
        <v>12</v>
      </c>
      <c r="E42" s="11">
        <f>SUM(B42:D42)</f>
        <v>25</v>
      </c>
      <c r="F42" s="66">
        <f t="shared" si="0"/>
        <v>40</v>
      </c>
    </row>
    <row r="43" spans="1:6" ht="39" customHeight="1" x14ac:dyDescent="0.2">
      <c r="A43" s="20" t="s">
        <v>153</v>
      </c>
      <c r="B43" s="9" t="s">
        <v>2</v>
      </c>
      <c r="C43" s="16"/>
      <c r="D43" s="16">
        <v>16</v>
      </c>
      <c r="E43" s="11">
        <f>SUM(Таблица55[[#This Row],[HS 85-109  1 этап]:[HS свыше 110           2 этап    ]])</f>
        <v>16</v>
      </c>
      <c r="F43" s="66">
        <f t="shared" si="0"/>
        <v>41</v>
      </c>
    </row>
    <row r="45" spans="1:6" ht="12.75" x14ac:dyDescent="0.2">
      <c r="E45"/>
      <c r="F45"/>
    </row>
    <row r="46" spans="1:6" ht="12.75" x14ac:dyDescent="0.2">
      <c r="E46"/>
      <c r="F46"/>
    </row>
    <row r="47" spans="1:6" ht="12.75" x14ac:dyDescent="0.2">
      <c r="E47"/>
      <c r="F47"/>
    </row>
    <row r="48" spans="1:6" ht="12.75" x14ac:dyDescent="0.2">
      <c r="E48"/>
      <c r="F48"/>
    </row>
    <row r="49" spans="5:6" ht="12.75" x14ac:dyDescent="0.2">
      <c r="E49"/>
      <c r="F49"/>
    </row>
    <row r="50" spans="5:6" ht="12.75" x14ac:dyDescent="0.2">
      <c r="E50"/>
      <c r="F50"/>
    </row>
    <row r="51" spans="5:6" ht="12.75" x14ac:dyDescent="0.2">
      <c r="E51"/>
      <c r="F51"/>
    </row>
    <row r="52" spans="5:6" ht="12.75" x14ac:dyDescent="0.2">
      <c r="E52"/>
      <c r="F52"/>
    </row>
    <row r="53" spans="5:6" ht="12.75" x14ac:dyDescent="0.2">
      <c r="E53"/>
      <c r="F53"/>
    </row>
    <row r="54" spans="5:6" ht="12.75" x14ac:dyDescent="0.2">
      <c r="E54"/>
      <c r="F54"/>
    </row>
    <row r="55" spans="5:6" ht="12.75" x14ac:dyDescent="0.2">
      <c r="E55"/>
      <c r="F55"/>
    </row>
    <row r="56" spans="5:6" ht="12.75" x14ac:dyDescent="0.2">
      <c r="E56"/>
      <c r="F56"/>
    </row>
    <row r="57" spans="5:6" ht="12.75" x14ac:dyDescent="0.2">
      <c r="E57"/>
      <c r="F57"/>
    </row>
    <row r="58" spans="5:6" ht="12.75" x14ac:dyDescent="0.2">
      <c r="E58"/>
      <c r="F58"/>
    </row>
    <row r="59" spans="5:6" ht="12.75" x14ac:dyDescent="0.2">
      <c r="E59"/>
      <c r="F59"/>
    </row>
    <row r="60" spans="5:6" ht="12.75" x14ac:dyDescent="0.2">
      <c r="E60"/>
      <c r="F60"/>
    </row>
    <row r="61" spans="5:6" ht="12.75" x14ac:dyDescent="0.2">
      <c r="E61"/>
      <c r="F61"/>
    </row>
    <row r="62" spans="5:6" ht="12.75" x14ac:dyDescent="0.2">
      <c r="E62"/>
      <c r="F62"/>
    </row>
    <row r="63" spans="5:6" ht="12.75" x14ac:dyDescent="0.2">
      <c r="E63"/>
      <c r="F63"/>
    </row>
    <row r="64" spans="5:6" ht="12.75" x14ac:dyDescent="0.2">
      <c r="E64"/>
      <c r="F64"/>
    </row>
    <row r="65" spans="5:6" ht="12.75" x14ac:dyDescent="0.2">
      <c r="E65"/>
      <c r="F65"/>
    </row>
    <row r="66" spans="5:6" ht="12.75" x14ac:dyDescent="0.2">
      <c r="E66"/>
      <c r="F66"/>
    </row>
    <row r="67" spans="5:6" ht="12.75" x14ac:dyDescent="0.2">
      <c r="E67"/>
      <c r="F67"/>
    </row>
    <row r="68" spans="5:6" ht="12.75" x14ac:dyDescent="0.2">
      <c r="E68"/>
      <c r="F68"/>
    </row>
    <row r="69" spans="5:6" ht="12.75" x14ac:dyDescent="0.2">
      <c r="E69"/>
      <c r="F69"/>
    </row>
    <row r="70" spans="5:6" ht="12.75" x14ac:dyDescent="0.2">
      <c r="E70"/>
      <c r="F70"/>
    </row>
    <row r="71" spans="5:6" ht="12.75" x14ac:dyDescent="0.2">
      <c r="E71"/>
      <c r="F71"/>
    </row>
    <row r="72" spans="5:6" ht="12.75" x14ac:dyDescent="0.2">
      <c r="E72"/>
      <c r="F72"/>
    </row>
    <row r="73" spans="5:6" ht="12.75" x14ac:dyDescent="0.2">
      <c r="E73"/>
      <c r="F73"/>
    </row>
    <row r="74" spans="5:6" ht="12.75" x14ac:dyDescent="0.2">
      <c r="E74"/>
      <c r="F74"/>
    </row>
    <row r="75" spans="5:6" ht="12.75" x14ac:dyDescent="0.2">
      <c r="E75"/>
      <c r="F75"/>
    </row>
    <row r="76" spans="5:6" ht="12.75" x14ac:dyDescent="0.2">
      <c r="E76"/>
      <c r="F76"/>
    </row>
    <row r="77" spans="5:6" ht="12.75" x14ac:dyDescent="0.2">
      <c r="E77"/>
      <c r="F77"/>
    </row>
    <row r="78" spans="5:6" ht="12.75" x14ac:dyDescent="0.2">
      <c r="E78"/>
      <c r="F78"/>
    </row>
    <row r="79" spans="5:6" ht="12.75" x14ac:dyDescent="0.2">
      <c r="E79"/>
      <c r="F79"/>
    </row>
    <row r="80" spans="5:6" ht="12.75" x14ac:dyDescent="0.2">
      <c r="E80"/>
      <c r="F80"/>
    </row>
    <row r="81" spans="5:6" ht="12.75" x14ac:dyDescent="0.2">
      <c r="E81"/>
      <c r="F81"/>
    </row>
    <row r="82" spans="5:6" ht="12.75" x14ac:dyDescent="0.2">
      <c r="E82"/>
      <c r="F82"/>
    </row>
    <row r="83" spans="5:6" ht="12.75" x14ac:dyDescent="0.2">
      <c r="E83"/>
      <c r="F83"/>
    </row>
    <row r="84" spans="5:6" ht="12.75" x14ac:dyDescent="0.2">
      <c r="E84"/>
      <c r="F84"/>
    </row>
    <row r="85" spans="5:6" ht="12.75" x14ac:dyDescent="0.2">
      <c r="E85"/>
      <c r="F85"/>
    </row>
    <row r="86" spans="5:6" ht="12.75" x14ac:dyDescent="0.2">
      <c r="E86"/>
      <c r="F86"/>
    </row>
    <row r="87" spans="5:6" ht="12.75" x14ac:dyDescent="0.2">
      <c r="E87"/>
      <c r="F87"/>
    </row>
    <row r="88" spans="5:6" ht="12.75" x14ac:dyDescent="0.2">
      <c r="E88"/>
      <c r="F88"/>
    </row>
    <row r="89" spans="5:6" ht="12.75" x14ac:dyDescent="0.2">
      <c r="E89"/>
      <c r="F89"/>
    </row>
    <row r="90" spans="5:6" ht="12.75" x14ac:dyDescent="0.2">
      <c r="E90"/>
      <c r="F90"/>
    </row>
    <row r="91" spans="5:6" ht="12.75" x14ac:dyDescent="0.2">
      <c r="E91"/>
      <c r="F91"/>
    </row>
    <row r="92" spans="5:6" ht="12.75" x14ac:dyDescent="0.2">
      <c r="E92"/>
      <c r="F92"/>
    </row>
    <row r="93" spans="5:6" ht="12.75" x14ac:dyDescent="0.2">
      <c r="E93"/>
      <c r="F93"/>
    </row>
    <row r="94" spans="5:6" ht="12.75" x14ac:dyDescent="0.2">
      <c r="E94"/>
      <c r="F94"/>
    </row>
    <row r="95" spans="5:6" ht="12.75" x14ac:dyDescent="0.2">
      <c r="E95"/>
      <c r="F95"/>
    </row>
    <row r="96" spans="5:6" ht="12.75" x14ac:dyDescent="0.2">
      <c r="E96"/>
      <c r="F96"/>
    </row>
    <row r="97" spans="5:6" ht="12.75" x14ac:dyDescent="0.2">
      <c r="E97"/>
      <c r="F97"/>
    </row>
    <row r="98" spans="5:6" ht="12.75" x14ac:dyDescent="0.2">
      <c r="E98"/>
      <c r="F98"/>
    </row>
    <row r="99" spans="5:6" ht="12.75" x14ac:dyDescent="0.2">
      <c r="E99"/>
      <c r="F99"/>
    </row>
    <row r="100" spans="5:6" ht="12.75" x14ac:dyDescent="0.2">
      <c r="E100"/>
      <c r="F100"/>
    </row>
    <row r="101" spans="5:6" ht="12.75" x14ac:dyDescent="0.2">
      <c r="E101"/>
      <c r="F101"/>
    </row>
    <row r="102" spans="5:6" ht="12.75" x14ac:dyDescent="0.2">
      <c r="E102"/>
      <c r="F102"/>
    </row>
    <row r="103" spans="5:6" ht="12.75" x14ac:dyDescent="0.2">
      <c r="E103"/>
      <c r="F103"/>
    </row>
    <row r="104" spans="5:6" ht="12.75" x14ac:dyDescent="0.2">
      <c r="E104"/>
      <c r="F104"/>
    </row>
    <row r="105" spans="5:6" ht="12.75" x14ac:dyDescent="0.2">
      <c r="E105"/>
      <c r="F105"/>
    </row>
    <row r="106" spans="5:6" ht="12.75" x14ac:dyDescent="0.2">
      <c r="E106"/>
      <c r="F106"/>
    </row>
    <row r="107" spans="5:6" ht="12.75" x14ac:dyDescent="0.2">
      <c r="E107"/>
      <c r="F107"/>
    </row>
    <row r="108" spans="5:6" ht="12.75" x14ac:dyDescent="0.2">
      <c r="E108"/>
      <c r="F108"/>
    </row>
    <row r="109" spans="5:6" ht="12.75" x14ac:dyDescent="0.2">
      <c r="E109"/>
      <c r="F109"/>
    </row>
  </sheetData>
  <mergeCells count="1">
    <mergeCell ref="A1:F1"/>
  </mergeCells>
  <pageMargins left="0.7" right="0.7" top="0.75" bottom="0.75" header="0.3" footer="0.3"/>
  <pageSetup paperSize="9" scale="88" orientation="portrait" r:id="rId1"/>
  <rowBreaks count="1" manualBreakCount="1">
    <brk id="21" max="16383" man="1"/>
  </rowBreaks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3"/>
  <sheetViews>
    <sheetView view="pageBreakPreview" zoomScale="60" zoomScaleNormal="100" workbookViewId="0">
      <selection activeCell="K6" sqref="K6"/>
    </sheetView>
  </sheetViews>
  <sheetFormatPr defaultRowHeight="12.75" x14ac:dyDescent="0.2"/>
  <cols>
    <col min="1" max="1" width="56.85546875" customWidth="1"/>
  </cols>
  <sheetData>
    <row r="1" spans="1:6" ht="39" customHeight="1" x14ac:dyDescent="0.55000000000000004">
      <c r="A1" s="115" t="s">
        <v>230</v>
      </c>
      <c r="B1" s="115"/>
      <c r="C1" s="115"/>
      <c r="D1" s="115"/>
      <c r="E1" s="115"/>
      <c r="F1" s="115"/>
    </row>
    <row r="2" spans="1:6" ht="39" customHeight="1" x14ac:dyDescent="0.2">
      <c r="A2" s="22" t="s">
        <v>0</v>
      </c>
      <c r="B2" s="33" t="s">
        <v>72</v>
      </c>
      <c r="C2" s="23" t="s">
        <v>7</v>
      </c>
      <c r="D2" s="78" t="s">
        <v>156</v>
      </c>
      <c r="E2" s="23" t="s">
        <v>6</v>
      </c>
      <c r="F2" s="34" t="s">
        <v>3</v>
      </c>
    </row>
    <row r="3" spans="1:6" ht="39" customHeight="1" x14ac:dyDescent="0.2">
      <c r="A3" s="20" t="s">
        <v>106</v>
      </c>
      <c r="B3" s="9" t="s">
        <v>2</v>
      </c>
      <c r="C3" s="16">
        <v>90</v>
      </c>
      <c r="D3" s="16">
        <v>100</v>
      </c>
      <c r="E3" s="11">
        <f>SUM(Таблица5513[[#This Row],[HS 85-109  1 этап]:[HS свыше 110              2 этап    ]])</f>
        <v>190</v>
      </c>
      <c r="F3" s="66">
        <f t="shared" ref="F3:F23" si="0">RANK(E3,$E$3:$E$23,0)</f>
        <v>1</v>
      </c>
    </row>
    <row r="4" spans="1:6" ht="39" customHeight="1" x14ac:dyDescent="0.2">
      <c r="A4" s="20" t="s">
        <v>231</v>
      </c>
      <c r="B4" s="9" t="s">
        <v>2</v>
      </c>
      <c r="C4" s="16">
        <v>100</v>
      </c>
      <c r="D4" s="16">
        <v>90</v>
      </c>
      <c r="E4" s="11">
        <f>SUM(Таблица5513[[#This Row],[HS 85-109  1 этап]:[HS свыше 110              2 этап    ]])</f>
        <v>190</v>
      </c>
      <c r="F4" s="66">
        <f t="shared" si="0"/>
        <v>1</v>
      </c>
    </row>
    <row r="5" spans="1:6" ht="39" customHeight="1" x14ac:dyDescent="0.2">
      <c r="A5" s="63" t="s">
        <v>21</v>
      </c>
      <c r="B5" s="9" t="s">
        <v>2</v>
      </c>
      <c r="C5" s="16">
        <v>80</v>
      </c>
      <c r="D5" s="16">
        <v>75</v>
      </c>
      <c r="E5" s="11">
        <f>SUM(Таблица5513[[#This Row],[HS 85-109  1 этап]:[HS свыше 110              2 этап    ]])</f>
        <v>155</v>
      </c>
      <c r="F5" s="66">
        <f t="shared" si="0"/>
        <v>3</v>
      </c>
    </row>
    <row r="6" spans="1:6" ht="39" customHeight="1" x14ac:dyDescent="0.2">
      <c r="A6" s="20" t="s">
        <v>92</v>
      </c>
      <c r="B6" s="9" t="s">
        <v>2</v>
      </c>
      <c r="C6" s="16">
        <v>75</v>
      </c>
      <c r="D6" s="16">
        <v>65</v>
      </c>
      <c r="E6" s="11">
        <f>SUM(Таблица5513[[#This Row],[HS 85-109  1 этап]:[HS свыше 110              2 этап    ]])</f>
        <v>140</v>
      </c>
      <c r="F6" s="66">
        <f t="shared" si="0"/>
        <v>4</v>
      </c>
    </row>
    <row r="7" spans="1:6" ht="39" customHeight="1" x14ac:dyDescent="0.2">
      <c r="A7" s="20" t="s">
        <v>27</v>
      </c>
      <c r="B7" s="9" t="s">
        <v>2</v>
      </c>
      <c r="C7" s="16">
        <v>55</v>
      </c>
      <c r="D7" s="16">
        <v>80</v>
      </c>
      <c r="E7" s="11">
        <f>SUM(Таблица5513[[#This Row],[HS 85-109  1 этап]:[HS свыше 110              2 этап    ]])</f>
        <v>135</v>
      </c>
      <c r="F7" s="66">
        <f t="shared" si="0"/>
        <v>5</v>
      </c>
    </row>
    <row r="8" spans="1:6" ht="39" customHeight="1" x14ac:dyDescent="0.2">
      <c r="A8" s="20" t="s">
        <v>29</v>
      </c>
      <c r="B8" s="9" t="s">
        <v>2</v>
      </c>
      <c r="C8" s="16">
        <v>65</v>
      </c>
      <c r="D8" s="16">
        <v>70</v>
      </c>
      <c r="E8" s="11">
        <f>SUM(Таблица5513[[#This Row],[HS 85-109  1 этап]:[HS свыше 110              2 этап    ]])</f>
        <v>135</v>
      </c>
      <c r="F8" s="66">
        <f t="shared" si="0"/>
        <v>5</v>
      </c>
    </row>
    <row r="9" spans="1:6" ht="39" customHeight="1" x14ac:dyDescent="0.2">
      <c r="A9" s="64" t="s">
        <v>108</v>
      </c>
      <c r="B9" s="9" t="s">
        <v>2</v>
      </c>
      <c r="C9" s="16">
        <v>70</v>
      </c>
      <c r="D9" s="16">
        <v>55</v>
      </c>
      <c r="E9" s="11">
        <f>SUM(Таблица5513[[#This Row],[HS 85-109  1 этап]:[HS свыше 110              2 этап    ]])</f>
        <v>125</v>
      </c>
      <c r="F9" s="66">
        <f t="shared" si="0"/>
        <v>7</v>
      </c>
    </row>
    <row r="10" spans="1:6" ht="39" customHeight="1" x14ac:dyDescent="0.2">
      <c r="A10" s="63" t="s">
        <v>22</v>
      </c>
      <c r="B10" s="9" t="s">
        <v>2</v>
      </c>
      <c r="C10" s="16">
        <v>60</v>
      </c>
      <c r="D10" s="16">
        <v>60</v>
      </c>
      <c r="E10" s="11">
        <f>SUM(Таблица5513[[#This Row],[HS 85-109  1 этап]:[HS свыше 110              2 этап    ]])</f>
        <v>120</v>
      </c>
      <c r="F10" s="66">
        <f t="shared" si="0"/>
        <v>8</v>
      </c>
    </row>
    <row r="11" spans="1:6" ht="39" customHeight="1" x14ac:dyDescent="0.2">
      <c r="A11" s="20" t="s">
        <v>157</v>
      </c>
      <c r="B11" s="9" t="s">
        <v>2</v>
      </c>
      <c r="C11" s="16">
        <v>47.5</v>
      </c>
      <c r="D11" s="16">
        <v>50</v>
      </c>
      <c r="E11" s="11">
        <f>SUM(Таблица5513[[#This Row],[HS 85-109  1 этап]:[HS свыше 110              2 этап    ]])</f>
        <v>97.5</v>
      </c>
      <c r="F11" s="66">
        <f t="shared" si="0"/>
        <v>9</v>
      </c>
    </row>
    <row r="12" spans="1:6" ht="39" customHeight="1" x14ac:dyDescent="0.2">
      <c r="A12" s="20" t="s">
        <v>14</v>
      </c>
      <c r="B12" s="9" t="s">
        <v>2</v>
      </c>
      <c r="C12" s="16">
        <v>50</v>
      </c>
      <c r="D12" s="16">
        <v>42.5</v>
      </c>
      <c r="E12" s="11">
        <f>SUM(Таблица5513[[#This Row],[HS 85-109  1 этап]:[HS свыше 110              2 этап    ]])</f>
        <v>92.5</v>
      </c>
      <c r="F12" s="66">
        <f t="shared" si="0"/>
        <v>10</v>
      </c>
    </row>
    <row r="13" spans="1:6" ht="39" customHeight="1" x14ac:dyDescent="0.2">
      <c r="A13" s="20" t="s">
        <v>34</v>
      </c>
      <c r="B13" s="9" t="s">
        <v>2</v>
      </c>
      <c r="C13" s="16">
        <v>42.5</v>
      </c>
      <c r="D13" s="16">
        <v>45</v>
      </c>
      <c r="E13" s="11">
        <f>SUM(Таблица5513[[#This Row],[HS 85-109  1 этап]:[HS свыше 110              2 этап    ]])</f>
        <v>87.5</v>
      </c>
      <c r="F13" s="66">
        <f t="shared" si="0"/>
        <v>11</v>
      </c>
    </row>
    <row r="14" spans="1:6" ht="39" customHeight="1" x14ac:dyDescent="0.2">
      <c r="A14" s="20" t="s">
        <v>146</v>
      </c>
      <c r="B14" s="9" t="s">
        <v>2</v>
      </c>
      <c r="C14" s="16">
        <v>37.5</v>
      </c>
      <c r="D14" s="16">
        <v>47.5</v>
      </c>
      <c r="E14" s="11">
        <f>SUM(B14:D14)</f>
        <v>85</v>
      </c>
      <c r="F14" s="66">
        <f t="shared" si="0"/>
        <v>12</v>
      </c>
    </row>
    <row r="15" spans="1:6" ht="39" customHeight="1" x14ac:dyDescent="0.2">
      <c r="A15" s="20" t="s">
        <v>25</v>
      </c>
      <c r="B15" s="9" t="s">
        <v>2</v>
      </c>
      <c r="C15" s="16">
        <v>35</v>
      </c>
      <c r="D15" s="16">
        <v>37.5</v>
      </c>
      <c r="E15" s="11">
        <f>SUM(Таблица5513[[#This Row],[HS 85-109  1 этап]:[HS свыше 110              2 этап    ]])</f>
        <v>72.5</v>
      </c>
      <c r="F15" s="66">
        <f t="shared" si="0"/>
        <v>13</v>
      </c>
    </row>
    <row r="16" spans="1:6" ht="39" customHeight="1" x14ac:dyDescent="0.2">
      <c r="A16" s="20" t="s">
        <v>15</v>
      </c>
      <c r="B16" s="9" t="s">
        <v>2</v>
      </c>
      <c r="C16" s="16">
        <v>40</v>
      </c>
      <c r="D16" s="16">
        <v>32</v>
      </c>
      <c r="E16" s="11">
        <f>SUM(Таблица5513[[#This Row],[HS 85-109  1 этап]:[HS свыше 110              2 этап    ]])</f>
        <v>72</v>
      </c>
      <c r="F16" s="66">
        <f t="shared" si="0"/>
        <v>14</v>
      </c>
    </row>
    <row r="17" spans="1:6" ht="39" customHeight="1" x14ac:dyDescent="0.2">
      <c r="A17" s="20" t="s">
        <v>28</v>
      </c>
      <c r="B17" s="9" t="s">
        <v>2</v>
      </c>
      <c r="C17" s="16">
        <v>32</v>
      </c>
      <c r="D17" s="16">
        <v>33</v>
      </c>
      <c r="E17" s="11">
        <f>SUM(Таблица5513[[#This Row],[HS 85-109  1 этап]:[HS свыше 110              2 этап    ]])</f>
        <v>65</v>
      </c>
      <c r="F17" s="66">
        <f t="shared" si="0"/>
        <v>15</v>
      </c>
    </row>
    <row r="18" spans="1:6" ht="39" customHeight="1" x14ac:dyDescent="0.2">
      <c r="A18" s="20" t="s">
        <v>26</v>
      </c>
      <c r="B18" s="9" t="s">
        <v>2</v>
      </c>
      <c r="C18" s="16">
        <v>33</v>
      </c>
      <c r="D18" s="16">
        <v>28</v>
      </c>
      <c r="E18" s="11">
        <f>SUM(Таблица5513[[#This Row],[HS 85-109  1 этап]:[HS свыше 110              2 этап    ]])</f>
        <v>61</v>
      </c>
      <c r="F18" s="66">
        <f t="shared" si="0"/>
        <v>16</v>
      </c>
    </row>
    <row r="19" spans="1:6" ht="39" customHeight="1" x14ac:dyDescent="0.2">
      <c r="A19" s="20" t="s">
        <v>93</v>
      </c>
      <c r="B19" s="9" t="s">
        <v>2</v>
      </c>
      <c r="C19" s="16">
        <v>29</v>
      </c>
      <c r="D19" s="16">
        <v>31</v>
      </c>
      <c r="E19" s="11">
        <f>SUM(Таблица5513[[#This Row],[HS 85-109  1 этап]:[HS свыше 110              2 этап    ]])</f>
        <v>60</v>
      </c>
      <c r="F19" s="66">
        <f t="shared" si="0"/>
        <v>17</v>
      </c>
    </row>
    <row r="20" spans="1:6" ht="39" customHeight="1" x14ac:dyDescent="0.2">
      <c r="A20" s="20" t="s">
        <v>46</v>
      </c>
      <c r="B20" s="9" t="s">
        <v>2</v>
      </c>
      <c r="C20" s="16">
        <v>31</v>
      </c>
      <c r="D20" s="16">
        <v>27</v>
      </c>
      <c r="E20" s="11">
        <f>SUM(Таблица5513[[#This Row],[HS 85-109  1 этап]:[HS свыше 110              2 этап    ]])</f>
        <v>58</v>
      </c>
      <c r="F20" s="66">
        <f t="shared" si="0"/>
        <v>18</v>
      </c>
    </row>
    <row r="21" spans="1:6" ht="39" customHeight="1" x14ac:dyDescent="0.2">
      <c r="A21" s="20" t="s">
        <v>38</v>
      </c>
      <c r="B21" s="9" t="s">
        <v>2</v>
      </c>
      <c r="C21" s="16">
        <v>26</v>
      </c>
      <c r="D21" s="16">
        <v>25</v>
      </c>
      <c r="E21" s="11">
        <f>SUM(Таблица5513[[#This Row],[HS 85-109  1 этап]:[HS свыше 110              2 этап    ]])</f>
        <v>51</v>
      </c>
      <c r="F21" s="66">
        <f t="shared" si="0"/>
        <v>19</v>
      </c>
    </row>
    <row r="22" spans="1:6" ht="39" customHeight="1" x14ac:dyDescent="0.2">
      <c r="A22" s="20" t="s">
        <v>110</v>
      </c>
      <c r="B22" s="9" t="s">
        <v>2</v>
      </c>
      <c r="C22" s="16">
        <v>24</v>
      </c>
      <c r="D22" s="16">
        <v>26</v>
      </c>
      <c r="E22" s="11">
        <f>SUM(B22:D22)</f>
        <v>50</v>
      </c>
      <c r="F22" s="66">
        <f t="shared" si="0"/>
        <v>20</v>
      </c>
    </row>
    <row r="23" spans="1:6" ht="39" customHeight="1" x14ac:dyDescent="0.2">
      <c r="A23" s="20" t="s">
        <v>133</v>
      </c>
      <c r="B23" s="9" t="s">
        <v>2</v>
      </c>
      <c r="C23" s="16">
        <v>20</v>
      </c>
      <c r="D23" s="16">
        <v>20</v>
      </c>
      <c r="E23" s="11">
        <f>SUM(Таблица5513[[#This Row],[HS 85-109  1 этап]:[HS свыше 110              2 этап    ]])</f>
        <v>40</v>
      </c>
      <c r="F23" s="66">
        <f t="shared" si="0"/>
        <v>21</v>
      </c>
    </row>
  </sheetData>
  <mergeCells count="1">
    <mergeCell ref="A1:F1"/>
  </mergeCells>
  <pageMargins left="0.7" right="0.7" top="0.75" bottom="0.75" header="0.3" footer="0.3"/>
  <pageSetup paperSize="9" scale="84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9</vt:i4>
      </vt:variant>
    </vt:vector>
  </HeadingPairs>
  <TitlesOfParts>
    <vt:vector size="22" baseType="lpstr">
      <vt:lpstr>Лист с подписью</vt:lpstr>
      <vt:lpstr>МИ Ж</vt:lpstr>
      <vt:lpstr>МГ Ж</vt:lpstr>
      <vt:lpstr>КР Ж</vt:lpstr>
      <vt:lpstr>О.З. Ж</vt:lpstr>
      <vt:lpstr>Ю-ки</vt:lpstr>
      <vt:lpstr>Д-ки</vt:lpstr>
      <vt:lpstr>МИ М</vt:lpstr>
      <vt:lpstr>МГ М</vt:lpstr>
      <vt:lpstr>КР М</vt:lpstr>
      <vt:lpstr>О.З. М</vt:lpstr>
      <vt:lpstr>Ю-ры</vt:lpstr>
      <vt:lpstr>Ю-ши</vt:lpstr>
      <vt:lpstr>'Д-ки'!Область_печати</vt:lpstr>
      <vt:lpstr>'КР Ж'!Область_печати</vt:lpstr>
      <vt:lpstr>'КР М'!Область_печати</vt:lpstr>
      <vt:lpstr>'Лист с подписью'!Область_печати</vt:lpstr>
      <vt:lpstr>'О.З. Ж'!Область_печати</vt:lpstr>
      <vt:lpstr>'О.З. М'!Область_печати</vt:lpstr>
      <vt:lpstr>'Ю-ки'!Область_печати</vt:lpstr>
      <vt:lpstr>'Ю-ры'!Область_печати</vt:lpstr>
      <vt:lpstr>'Ю-ши'!Область_печати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user</cp:lastModifiedBy>
  <cp:revision>0</cp:revision>
  <cp:lastPrinted>2024-04-03T08:18:16Z</cp:lastPrinted>
  <dcterms:created xsi:type="dcterms:W3CDTF">2012-07-04T06:40:58Z</dcterms:created>
  <dcterms:modified xsi:type="dcterms:W3CDTF">2024-04-17T10:14:04Z</dcterms:modified>
</cp:coreProperties>
</file>